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O-500\"/>
    </mc:Choice>
  </mc:AlternateContent>
  <xr:revisionPtr revIDLastSave="0" documentId="13_ncr:1_{0FFF8B20-8A9D-46FE-955F-0FAFAB6B4B9F}" xr6:coauthVersionLast="46" xr6:coauthVersionMax="46" xr10:uidLastSave="{00000000-0000-0000-0000-000000000000}"/>
  <bookViews>
    <workbookView xWindow="-108" yWindow="-108" windowWidth="27288" windowHeight="17664" xr2:uid="{1891668A-556E-40C8-9E06-FBA99D4221B7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<sst xmlns="http://schemas.openxmlformats.org/spreadsheetml/2006/main" count="94" uniqueCount="69">
  <si>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</si>
  <si>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</si>
  <si>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</si>
  <si>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</si>
  <si>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</si>
  <si>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</si>
  <si>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</si>
  <si>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</si>
  <si>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</si>
  <si>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</si>
  <si>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</si>
  <si>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</si>
  <si>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</si>
  <si>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</si>
  <si>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</si>
  <si>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</si>
  <si>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</si>
  <si>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</si>
  <si>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</si>
  <si>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</si>
  <si>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</si>
  <si>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</si>
  <si>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</si>
  <si>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</si>
  <si>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</si>
  <si>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</si>
  <si>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</si>
  <si>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</si>
  <si>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CO-504</t>
  </si>
  <si>
    <t>Urban Peak Colorado Springs</t>
  </si>
  <si>
    <t>CoC TH -2019</t>
  </si>
  <si>
    <t>CO0060L8T042013</t>
  </si>
  <si>
    <t>TH</t>
  </si>
  <si>
    <t/>
  </si>
  <si>
    <t>Denver</t>
  </si>
  <si>
    <t>Colorado Springs/El Paso County CoC</t>
  </si>
  <si>
    <t>Community Health Partnership</t>
  </si>
  <si>
    <t>Divison of Housing</t>
  </si>
  <si>
    <t>DOH Consolidated PSH Colorado Springs</t>
  </si>
  <si>
    <t>CO0061L8T042013</t>
  </si>
  <si>
    <t>PH</t>
  </si>
  <si>
    <t>Dedicated HMIS Project 2019</t>
  </si>
  <si>
    <t>CO0063L8T042013</t>
  </si>
  <si>
    <t>Consolidation PSH 1 &amp; 2 - 2019</t>
  </si>
  <si>
    <t>CO0071L8T042013</t>
  </si>
  <si>
    <t>Colorado Springs Housing Authority</t>
  </si>
  <si>
    <t>CO 504 REN PH TRA 2019</t>
  </si>
  <si>
    <t>CO0072L8T042013</t>
  </si>
  <si>
    <t>Homeward Pikes Peak</t>
  </si>
  <si>
    <t>HPP Dual Diagnosis  PSH 2019</t>
  </si>
  <si>
    <t>CO0083L8T042012</t>
  </si>
  <si>
    <t>HPP Vet PSH 2019</t>
  </si>
  <si>
    <t>CO0110L8T042009</t>
  </si>
  <si>
    <t>Ascending to Health Respite Care, Inc.</t>
  </si>
  <si>
    <t>ATH Permanent Housing-CO0121 2019</t>
  </si>
  <si>
    <t>CO0121L8T042007</t>
  </si>
  <si>
    <t>CoC RRH - 2019</t>
  </si>
  <si>
    <t>CO0142L8T042005</t>
  </si>
  <si>
    <t>ATH Permenent Housing-CO0149 2019</t>
  </si>
  <si>
    <t>CO0149L8T042004</t>
  </si>
  <si>
    <t>Coordinated Entry FY 2019</t>
  </si>
  <si>
    <t>CO0156L8T042003</t>
  </si>
  <si>
    <t>SSO</t>
  </si>
  <si>
    <t>TESSA</t>
  </si>
  <si>
    <t>TESSA Rapid Re-housing (DV Bonus)</t>
  </si>
  <si>
    <t>CO0168L8T041900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</si>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</sst>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7AC6-49AF-43C1-A8A9-8EAEFE6AC9E3}">
  <sheetPr codeName="Sheet61">
    <pageSetUpPr fitToPage="1"/>
  </sheetPr>
  <dimension ref="A1:V3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66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67</v>
      </c>
      <c r="B5" s="34">
        <f ca="1">SUM(OFFSET(V8,1,0,500,1))</f>
        <v>2603701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34164</v>
      </c>
      <c r="H9" s="23">
        <v>10629</v>
      </c>
      <c r="I9" s="23">
        <v>0</v>
      </c>
      <c r="J9" s="23">
        <v>0</v>
      </c>
      <c r="K9" s="24">
        <v>2212</v>
      </c>
      <c r="L9" s="25" t="s">
        <v>68</v>
      </c>
      <c r="M9" s="26">
        <v>0</v>
      </c>
      <c r="N9" s="26">
        <v>0</v>
      </c>
      <c r="O9" s="26">
        <v>3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30" si="0">SUM(M9:T9)</f>
        <v>3</v>
      </c>
      <c r="V9" s="28">
        <f t="shared" ref="V9:V30" si="1">SUM(F9:K9)</f>
        <v>47005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40</v>
      </c>
      <c r="F10" s="22">
        <v>0</v>
      </c>
      <c r="G10" s="23">
        <v>723204</v>
      </c>
      <c r="H10" s="23">
        <v>33763</v>
      </c>
      <c r="I10" s="23">
        <v>0</v>
      </c>
      <c r="J10" s="23">
        <v>0</v>
      </c>
      <c r="K10" s="24">
        <v>40125</v>
      </c>
      <c r="L10" s="25" t="s">
        <v>68</v>
      </c>
      <c r="M10" s="26">
        <v>1</v>
      </c>
      <c r="N10" s="26">
        <v>5</v>
      </c>
      <c r="O10" s="26">
        <v>50</v>
      </c>
      <c r="P10" s="26">
        <v>4</v>
      </c>
      <c r="Q10" s="26">
        <v>2</v>
      </c>
      <c r="R10" s="26">
        <v>0</v>
      </c>
      <c r="S10" s="26">
        <v>0</v>
      </c>
      <c r="T10" s="26">
        <v>0</v>
      </c>
      <c r="U10" s="27">
        <f t="shared" si="0"/>
        <v>62</v>
      </c>
      <c r="V10" s="28">
        <f t="shared" si="1"/>
        <v>797092</v>
      </c>
    </row>
    <row r="11" spans="1:22" x14ac:dyDescent="0.3">
      <c r="A11" s="19" t="s">
        <v>36</v>
      </c>
      <c r="B11" s="19" t="s">
        <v>41</v>
      </c>
      <c r="C11" s="20" t="s">
        <v>42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226844</v>
      </c>
      <c r="K11" s="24">
        <v>13099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239943</v>
      </c>
    </row>
    <row r="12" spans="1:22" x14ac:dyDescent="0.3">
      <c r="A12" s="19" t="s">
        <v>29</v>
      </c>
      <c r="B12" s="19" t="s">
        <v>43</v>
      </c>
      <c r="C12" s="20" t="s">
        <v>44</v>
      </c>
      <c r="D12" s="20">
        <v>2022</v>
      </c>
      <c r="E12" s="21" t="s">
        <v>40</v>
      </c>
      <c r="F12" s="22">
        <v>129539</v>
      </c>
      <c r="G12" s="23">
        <v>0</v>
      </c>
      <c r="H12" s="23">
        <v>78050</v>
      </c>
      <c r="I12" s="23">
        <v>0</v>
      </c>
      <c r="J12" s="23">
        <v>0</v>
      </c>
      <c r="K12" s="24">
        <v>11359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218948</v>
      </c>
    </row>
    <row r="13" spans="1:22" x14ac:dyDescent="0.3">
      <c r="A13" s="19" t="s">
        <v>45</v>
      </c>
      <c r="B13" s="19" t="s">
        <v>46</v>
      </c>
      <c r="C13" s="20" t="s">
        <v>47</v>
      </c>
      <c r="D13" s="20">
        <v>2022</v>
      </c>
      <c r="E13" s="21" t="s">
        <v>40</v>
      </c>
      <c r="F13" s="22">
        <v>0</v>
      </c>
      <c r="G13" s="23">
        <v>126156</v>
      </c>
      <c r="H13" s="23">
        <v>0</v>
      </c>
      <c r="I13" s="23">
        <v>0</v>
      </c>
      <c r="J13" s="23">
        <v>0</v>
      </c>
      <c r="K13" s="24">
        <v>6701</v>
      </c>
      <c r="L13" s="25" t="s">
        <v>68</v>
      </c>
      <c r="M13" s="26">
        <v>0</v>
      </c>
      <c r="N13" s="26">
        <v>12</v>
      </c>
      <c r="O13" s="26">
        <v>1</v>
      </c>
      <c r="P13" s="26">
        <v>0</v>
      </c>
      <c r="Q13" s="26">
        <v>0</v>
      </c>
      <c r="R13" s="26">
        <v>0</v>
      </c>
      <c r="S13" s="26">
        <v>0</v>
      </c>
      <c r="T13" s="26">
        <v>0</v>
      </c>
      <c r="U13" s="27">
        <f t="shared" si="0"/>
        <v>13</v>
      </c>
      <c r="V13" s="28">
        <f t="shared" si="1"/>
        <v>132857</v>
      </c>
    </row>
    <row r="14" spans="1:22" x14ac:dyDescent="0.3">
      <c r="A14" s="19" t="s">
        <v>48</v>
      </c>
      <c r="B14" s="19" t="s">
        <v>49</v>
      </c>
      <c r="C14" s="20" t="s">
        <v>50</v>
      </c>
      <c r="D14" s="20">
        <v>2022</v>
      </c>
      <c r="E14" s="21" t="s">
        <v>40</v>
      </c>
      <c r="F14" s="22">
        <v>0</v>
      </c>
      <c r="G14" s="23">
        <v>436416</v>
      </c>
      <c r="H14" s="23">
        <v>85015</v>
      </c>
      <c r="I14" s="23">
        <v>0</v>
      </c>
      <c r="J14" s="23">
        <v>0</v>
      </c>
      <c r="K14" s="24">
        <v>10000</v>
      </c>
      <c r="L14" s="25" t="s">
        <v>68</v>
      </c>
      <c r="M14" s="26">
        <v>0</v>
      </c>
      <c r="N14" s="26">
        <v>0</v>
      </c>
      <c r="O14" s="26">
        <v>32</v>
      </c>
      <c r="P14" s="26">
        <v>5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37</v>
      </c>
      <c r="V14" s="28">
        <f t="shared" si="1"/>
        <v>531431</v>
      </c>
    </row>
    <row r="15" spans="1:22" x14ac:dyDescent="0.3">
      <c r="A15" s="19" t="s">
        <v>48</v>
      </c>
      <c r="B15" s="19" t="s">
        <v>51</v>
      </c>
      <c r="C15" s="20" t="s">
        <v>52</v>
      </c>
      <c r="D15" s="20">
        <v>2022</v>
      </c>
      <c r="E15" s="21" t="s">
        <v>40</v>
      </c>
      <c r="F15" s="22">
        <v>0</v>
      </c>
      <c r="G15" s="23">
        <v>175332</v>
      </c>
      <c r="H15" s="23">
        <v>40566</v>
      </c>
      <c r="I15" s="23">
        <v>0</v>
      </c>
      <c r="J15" s="23">
        <v>0</v>
      </c>
      <c r="K15" s="24">
        <v>10224</v>
      </c>
      <c r="L15" s="25" t="s">
        <v>68</v>
      </c>
      <c r="M15" s="26">
        <v>0</v>
      </c>
      <c r="N15" s="26">
        <v>0</v>
      </c>
      <c r="O15" s="26">
        <v>6</v>
      </c>
      <c r="P15" s="26">
        <v>6</v>
      </c>
      <c r="Q15" s="26">
        <v>1</v>
      </c>
      <c r="R15" s="26">
        <v>0</v>
      </c>
      <c r="S15" s="26">
        <v>0</v>
      </c>
      <c r="T15" s="26">
        <v>0</v>
      </c>
      <c r="U15" s="27">
        <f t="shared" si="0"/>
        <v>13</v>
      </c>
      <c r="V15" s="28">
        <f t="shared" si="1"/>
        <v>226122</v>
      </c>
    </row>
    <row r="16" spans="1:22" x14ac:dyDescent="0.3">
      <c r="A16" s="19" t="s">
        <v>53</v>
      </c>
      <c r="B16" s="19" t="s">
        <v>54</v>
      </c>
      <c r="C16" s="20" t="s">
        <v>55</v>
      </c>
      <c r="D16" s="20">
        <v>2022</v>
      </c>
      <c r="E16" s="21" t="s">
        <v>40</v>
      </c>
      <c r="F16" s="22">
        <v>39221</v>
      </c>
      <c r="G16" s="23">
        <v>0</v>
      </c>
      <c r="H16" s="23">
        <v>5000</v>
      </c>
      <c r="I16" s="23">
        <v>1177</v>
      </c>
      <c r="J16" s="23">
        <v>0</v>
      </c>
      <c r="K16" s="24">
        <v>2277</v>
      </c>
      <c r="L16" s="25" t="s">
        <v>33</v>
      </c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47675</v>
      </c>
    </row>
    <row r="17" spans="1:22" x14ac:dyDescent="0.3">
      <c r="A17" s="19" t="s">
        <v>29</v>
      </c>
      <c r="B17" s="19" t="s">
        <v>56</v>
      </c>
      <c r="C17" s="20" t="s">
        <v>57</v>
      </c>
      <c r="D17" s="20">
        <v>2022</v>
      </c>
      <c r="E17" s="21" t="s">
        <v>40</v>
      </c>
      <c r="F17" s="22">
        <v>0</v>
      </c>
      <c r="G17" s="23">
        <v>21528</v>
      </c>
      <c r="H17" s="23">
        <v>4364</v>
      </c>
      <c r="I17" s="23">
        <v>0</v>
      </c>
      <c r="J17" s="23">
        <v>0</v>
      </c>
      <c r="K17" s="24">
        <v>1308</v>
      </c>
      <c r="L17" s="25" t="s">
        <v>68</v>
      </c>
      <c r="M17" s="26">
        <v>3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3</v>
      </c>
      <c r="V17" s="28">
        <f t="shared" si="1"/>
        <v>27200</v>
      </c>
    </row>
    <row r="18" spans="1:22" x14ac:dyDescent="0.3">
      <c r="A18" s="19" t="s">
        <v>53</v>
      </c>
      <c r="B18" s="19" t="s">
        <v>58</v>
      </c>
      <c r="C18" s="20" t="s">
        <v>59</v>
      </c>
      <c r="D18" s="20">
        <v>2022</v>
      </c>
      <c r="E18" s="21" t="s">
        <v>40</v>
      </c>
      <c r="F18" s="22">
        <v>42060</v>
      </c>
      <c r="G18" s="23">
        <v>0</v>
      </c>
      <c r="H18" s="23">
        <v>516</v>
      </c>
      <c r="I18" s="23">
        <v>1011</v>
      </c>
      <c r="J18" s="23">
        <v>0</v>
      </c>
      <c r="K18" s="24">
        <v>2289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45876</v>
      </c>
    </row>
    <row r="19" spans="1:22" x14ac:dyDescent="0.3">
      <c r="A19" s="19" t="s">
        <v>36</v>
      </c>
      <c r="B19" s="19" t="s">
        <v>60</v>
      </c>
      <c r="C19" s="20" t="s">
        <v>61</v>
      </c>
      <c r="D19" s="20">
        <v>2022</v>
      </c>
      <c r="E19" s="21" t="s">
        <v>62</v>
      </c>
      <c r="F19" s="22">
        <v>0</v>
      </c>
      <c r="G19" s="23">
        <v>0</v>
      </c>
      <c r="H19" s="23">
        <v>84112</v>
      </c>
      <c r="I19" s="23">
        <v>0</v>
      </c>
      <c r="J19" s="23">
        <v>0</v>
      </c>
      <c r="K19" s="24">
        <v>5888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90000</v>
      </c>
    </row>
    <row r="20" spans="1:22" x14ac:dyDescent="0.3">
      <c r="A20" s="19" t="s">
        <v>63</v>
      </c>
      <c r="B20" s="19" t="s">
        <v>64</v>
      </c>
      <c r="C20" s="20" t="s">
        <v>65</v>
      </c>
      <c r="D20" s="20">
        <v>2022</v>
      </c>
      <c r="E20" s="21" t="s">
        <v>40</v>
      </c>
      <c r="F20" s="22">
        <v>0</v>
      </c>
      <c r="G20" s="23">
        <v>195900</v>
      </c>
      <c r="H20" s="23">
        <v>3652</v>
      </c>
      <c r="I20" s="23">
        <v>0</v>
      </c>
      <c r="J20" s="23">
        <v>0</v>
      </c>
      <c r="K20" s="24">
        <v>0</v>
      </c>
      <c r="L20" s="25" t="s">
        <v>68</v>
      </c>
      <c r="M20" s="26">
        <v>0</v>
      </c>
      <c r="N20" s="26">
        <v>10</v>
      </c>
      <c r="O20" s="26">
        <v>5</v>
      </c>
      <c r="P20" s="26">
        <v>5</v>
      </c>
      <c r="Q20" s="26">
        <v>0</v>
      </c>
      <c r="R20" s="26">
        <v>0</v>
      </c>
      <c r="S20" s="26">
        <v>0</v>
      </c>
      <c r="T20" s="26">
        <v>0</v>
      </c>
      <c r="U20" s="27">
        <f t="shared" si="0"/>
        <v>20</v>
      </c>
      <c r="V20" s="28">
        <f t="shared" si="1"/>
        <v>199552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  <row r="30" spans="1:22" x14ac:dyDescent="0.3">
      <c r="A30" s="19"/>
      <c r="B30" s="19"/>
      <c r="C30" s="20"/>
      <c r="D30" s="20"/>
      <c r="E30" s="21"/>
      <c r="F30" s="22"/>
      <c r="G30" s="23"/>
      <c r="H30" s="23"/>
      <c r="I30" s="23"/>
      <c r="J30" s="23"/>
      <c r="K30" s="24"/>
      <c r="L30" s="25"/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0</v>
      </c>
    </row>
  </sheetData>
  <autoFilter ref="A8:V8" xr:uid="{9D59F6CC-3F49-4B32-BFB1-30B004C3A536}"/>
  <conditionalFormatting sqref="V9:V30">
    <cfRule type="cellIs" dxfId="3" priority="4" operator="lessThan">
      <formula>0</formula>
    </cfRule>
  </conditionalFormatting>
  <conditionalFormatting sqref="V9:V30">
    <cfRule type="expression" dxfId="2" priority="2">
      <formula>#REF!&lt;0</formula>
    </cfRule>
  </conditionalFormatting>
  <conditionalFormatting sqref="D9:D30">
    <cfRule type="expression" dxfId="1" priority="1">
      <formula>OR($D9&gt;2022,AND($D9&lt;2022,$D9&lt;&gt;""))</formula>
    </cfRule>
  </conditionalFormatting>
  <conditionalFormatting sqref="C9:C30">
    <cfRule type="expression" dxfId="0" priority="5">
      <formula>(#REF!&gt;1)</formula>
    </cfRule>
  </conditionalFormatting>
  <dataValidations count="3">
    <dataValidation type="list" allowBlank="1" showInputMessage="1" showErrorMessage="1" sqref="L9:L30" xr:uid="{3A5C8FC8-CE24-4F7B-B1F8-0A219AB82230}">
      <formula1>"N/A, FMR, Actual Rent"</formula1>
    </dataValidation>
    <dataValidation type="list" allowBlank="1" showInputMessage="1" showErrorMessage="1" sqref="E9:E30" xr:uid="{CC04D8A8-5DFB-4173-AE6F-CA236964A7D8}">
      <formula1>"PH, TH, Joint TH &amp; PH-RRH, HMIS, SSO, TRA, PRA, SRA, S+C/SRO"</formula1>
    </dataValidation>
    <dataValidation allowBlank="1" showErrorMessage="1" sqref="A8:V8" xr:uid="{467A38D8-121C-407D-AB14-4503084462EB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2021-03-06T21:43:28Z</dcterms:created>
  <dcterms:modified xsi:type="dcterms:W3CDTF">2021-05-20T14:00:19Z</dcterms:modified>
</cp:coreProperties>
</file>