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55A68D25-A43F-4D23-8EDA-C7D2DEE27C90}" xr6:coauthVersionLast="46" xr6:coauthVersionMax="46" xr10:uidLastSave="{00000000-0000-0000-0000-000000000000}"/>
  <bookViews>
    <workbookView xWindow="-108" yWindow="-108" windowWidth="27288" windowHeight="17664" xr2:uid="{B421AAB0-556D-49F5-BE08-EE46859091A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<sst xmlns="http://schemas.openxmlformats.org/spreadsheetml/2006/main" count="84" uniqueCount="65">
  <si>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</si>
  <si>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</si>
  <si>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</si>
  <si>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</si>
  <si>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</si>
  <si>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</si>
  <si>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</si>
  <si>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</si>
  <si>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</si>
  <si>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</si>
  <si>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</si>
  <si>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</si>
  <si>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</si>
  <si>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</si>
  <si>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</si>
  <si>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</si>
  <si>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</si>
  <si>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</si>
  <si>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</si>
  <si>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</si>
  <si>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</si>
  <si>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</si>
  <si>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</si>
  <si>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</si>
  <si>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</si>
  <si>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</si>
  <si>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</si>
  <si>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</si>
  <si>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CA-603</t>
  </si>
  <si>
    <t>Santa Barbara County Department of Behavioral Wellness</t>
  </si>
  <si>
    <t>Casa del Mural</t>
  </si>
  <si>
    <t>CA0595L9D032013</t>
  </si>
  <si>
    <t>PH</t>
  </si>
  <si>
    <t/>
  </si>
  <si>
    <t>Los Angeles</t>
  </si>
  <si>
    <t>Santa Maria/Santa Barbara County CoC</t>
  </si>
  <si>
    <t>County of Santa Barbara</t>
  </si>
  <si>
    <t>HMIS Consolidation Renewal 2019</t>
  </si>
  <si>
    <t>CA0598L9D032013</t>
  </si>
  <si>
    <t>Housing Authority of the City of Santa Barbara</t>
  </si>
  <si>
    <t>Shelter Plus Care, A Santa Barbara Partnership Serving the Homeless</t>
  </si>
  <si>
    <t>CA0603L9D032013</t>
  </si>
  <si>
    <t>Artisan Bradley Consolidated Application</t>
  </si>
  <si>
    <t>CA1004L9D032006</t>
  </si>
  <si>
    <t>SANTA BARBARA COMMUNITY HOUSING CORP.</t>
  </si>
  <si>
    <t>Hotel de Riviera Permanent Supportive Housing FY2019</t>
  </si>
  <si>
    <t>CA1442L9D032005</t>
  </si>
  <si>
    <t>Good Samaritan Shelter</t>
  </si>
  <si>
    <t>Northern SB County Rapid Rehousing Expansion</t>
  </si>
  <si>
    <t>CA1515L9D032005</t>
  </si>
  <si>
    <t>Santa Barbara County Coordinated Entry Renewal 2019</t>
  </si>
  <si>
    <t>CA1700L9D032003</t>
  </si>
  <si>
    <t>SSO</t>
  </si>
  <si>
    <t>NBCC</t>
  </si>
  <si>
    <t>New Beginnings RRH</t>
  </si>
  <si>
    <t>CA1702L9D032003</t>
  </si>
  <si>
    <t>PATH (People Assisting the Homeless)</t>
  </si>
  <si>
    <t>PATH Santa Barbara PH-RRH</t>
  </si>
  <si>
    <t>CA1796L9D032002</t>
  </si>
  <si>
    <t>Marks House Transitional Housing &amp; RRH Project</t>
  </si>
  <si>
    <t>CA1798L9D032002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</si>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</sst>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2E07-AF49-4776-A675-9B70F3FDD833}">
  <sheetPr codeName="Sheet49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63</v>
      </c>
      <c r="B5" s="34">
        <f ca="1">SUM(OFFSET(V8,1,0,500,1))</f>
        <v>2226312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115315</v>
      </c>
      <c r="I9" s="23">
        <v>0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8" si="0">SUM(M9:T9)</f>
        <v>0</v>
      </c>
      <c r="V9" s="28">
        <f t="shared" ref="V9:V28" si="1">SUM(F9:K9)</f>
        <v>115315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157995</v>
      </c>
      <c r="K10" s="24">
        <v>11055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169050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1003080</v>
      </c>
      <c r="H11" s="23">
        <v>0</v>
      </c>
      <c r="I11" s="23">
        <v>0</v>
      </c>
      <c r="J11" s="23">
        <v>0</v>
      </c>
      <c r="K11" s="24">
        <v>37548</v>
      </c>
      <c r="L11" s="25" t="s">
        <v>64</v>
      </c>
      <c r="M11" s="26">
        <v>28</v>
      </c>
      <c r="N11" s="26">
        <v>26</v>
      </c>
      <c r="O11" s="26">
        <v>0</v>
      </c>
      <c r="P11" s="26">
        <v>1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55</v>
      </c>
      <c r="V11" s="28">
        <f t="shared" si="1"/>
        <v>1040628</v>
      </c>
    </row>
    <row r="12" spans="1:22" x14ac:dyDescent="0.3">
      <c r="A12" s="19" t="s">
        <v>39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124416</v>
      </c>
      <c r="H12" s="23">
        <v>0</v>
      </c>
      <c r="I12" s="23">
        <v>0</v>
      </c>
      <c r="J12" s="23">
        <v>0</v>
      </c>
      <c r="K12" s="24">
        <v>5359</v>
      </c>
      <c r="L12" s="25" t="s">
        <v>64</v>
      </c>
      <c r="M12" s="26">
        <v>0</v>
      </c>
      <c r="N12" s="26">
        <v>6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6</v>
      </c>
      <c r="V12" s="28">
        <f t="shared" si="1"/>
        <v>129775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0</v>
      </c>
      <c r="H13" s="23">
        <v>72819</v>
      </c>
      <c r="I13" s="23">
        <v>0</v>
      </c>
      <c r="J13" s="23">
        <v>0</v>
      </c>
      <c r="K13" s="24">
        <v>6625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79444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132120</v>
      </c>
      <c r="H14" s="23">
        <v>47977</v>
      </c>
      <c r="I14" s="23">
        <v>0</v>
      </c>
      <c r="J14" s="23">
        <v>0</v>
      </c>
      <c r="K14" s="24">
        <v>13783</v>
      </c>
      <c r="L14" s="25" t="s">
        <v>64</v>
      </c>
      <c r="M14" s="26">
        <v>3</v>
      </c>
      <c r="N14" s="26">
        <v>0</v>
      </c>
      <c r="O14" s="26">
        <v>0</v>
      </c>
      <c r="P14" s="26">
        <v>3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6</v>
      </c>
      <c r="V14" s="28">
        <f t="shared" si="1"/>
        <v>193880</v>
      </c>
    </row>
    <row r="15" spans="1:22" x14ac:dyDescent="0.3">
      <c r="A15" s="19" t="s">
        <v>36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0</v>
      </c>
      <c r="G15" s="23">
        <v>0</v>
      </c>
      <c r="H15" s="23">
        <v>118875</v>
      </c>
      <c r="I15" s="23">
        <v>0</v>
      </c>
      <c r="J15" s="23">
        <v>0</v>
      </c>
      <c r="K15" s="24">
        <v>11800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130675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36288</v>
      </c>
      <c r="H16" s="23">
        <v>65741</v>
      </c>
      <c r="I16" s="23">
        <v>0</v>
      </c>
      <c r="J16" s="23">
        <v>0</v>
      </c>
      <c r="K16" s="24">
        <v>8790</v>
      </c>
      <c r="L16" s="25" t="s">
        <v>64</v>
      </c>
      <c r="M16" s="26">
        <v>1</v>
      </c>
      <c r="N16" s="26">
        <v>1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2</v>
      </c>
      <c r="V16" s="28">
        <f t="shared" si="1"/>
        <v>110819</v>
      </c>
    </row>
    <row r="17" spans="1:22" x14ac:dyDescent="0.3">
      <c r="A17" s="19" t="s">
        <v>56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72540</v>
      </c>
      <c r="H17" s="23">
        <v>44437</v>
      </c>
      <c r="I17" s="23">
        <v>0</v>
      </c>
      <c r="J17" s="23">
        <v>0</v>
      </c>
      <c r="K17" s="24">
        <v>9100</v>
      </c>
      <c r="L17" s="25" t="s">
        <v>64</v>
      </c>
      <c r="M17" s="26">
        <v>0</v>
      </c>
      <c r="N17" s="26">
        <v>0</v>
      </c>
      <c r="O17" s="26">
        <v>3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126077</v>
      </c>
    </row>
    <row r="18" spans="1:22" x14ac:dyDescent="0.3">
      <c r="A18" s="19" t="s">
        <v>47</v>
      </c>
      <c r="B18" s="19" t="s">
        <v>59</v>
      </c>
      <c r="C18" s="20" t="s">
        <v>60</v>
      </c>
      <c r="D18" s="20">
        <v>2022</v>
      </c>
      <c r="E18" s="21" t="s">
        <v>61</v>
      </c>
      <c r="F18" s="22">
        <v>0</v>
      </c>
      <c r="G18" s="23">
        <v>85464</v>
      </c>
      <c r="H18" s="23">
        <v>20233</v>
      </c>
      <c r="I18" s="23">
        <v>15755</v>
      </c>
      <c r="J18" s="23">
        <v>0</v>
      </c>
      <c r="K18" s="24">
        <v>9197</v>
      </c>
      <c r="L18" s="25" t="s">
        <v>64</v>
      </c>
      <c r="M18" s="26">
        <v>0</v>
      </c>
      <c r="N18" s="26">
        <v>0</v>
      </c>
      <c r="O18" s="26">
        <v>0</v>
      </c>
      <c r="P18" s="26">
        <v>3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3</v>
      </c>
      <c r="V18" s="28">
        <f t="shared" si="1"/>
        <v>130649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85431631-E09D-4C89-8C4A-6600D88BFF18}"/>
  <conditionalFormatting sqref="V9:V28">
    <cfRule type="cellIs" dxfId="3" priority="4" operator="lessThan">
      <formula>0</formula>
    </cfRule>
  </conditionalFormatting>
  <conditionalFormatting sqref="V9:V28">
    <cfRule type="expression" dxfId="2" priority="2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B8949BD3-E9CF-4C27-8D9F-E9627E07A8B5}">
      <formula1>"N/A, FMR, Actual Rent"</formula1>
    </dataValidation>
    <dataValidation type="list" allowBlank="1" showInputMessage="1" showErrorMessage="1" sqref="E9:E28" xr:uid="{12ACE740-5D50-4897-8305-F2C93B7AC15B}">
      <formula1>"PH, TH, Joint TH &amp; PH-RRH, HMIS, SSO, TRA, PRA, SRA, S+C/SRO"</formula1>
    </dataValidation>
    <dataValidation allowBlank="1" showErrorMessage="1" sqref="A8:V8" xr:uid="{583987CE-B293-43C6-A949-ED0D333CF14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2021-03-06T21:43:34Z</dcterms:created>
  <dcterms:modified xsi:type="dcterms:W3CDTF">2021-05-20T14:00:16Z</dcterms:modified>
</cp:coreProperties>
</file>