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CA-500\"/>
    </mc:Choice>
  </mc:AlternateContent>
  <xr:revisionPtr revIDLastSave="0" documentId="13_ncr:1_{F575930A-AD75-4261-ABE6-EADC0F8A9FA7}" xr6:coauthVersionLast="46" xr6:coauthVersionMax="46" xr10:uidLastSave="{00000000-0000-0000-0000-000000000000}"/>
  <bookViews>
    <workbookView xWindow="-108" yWindow="-108" windowWidth="27288" windowHeight="17664" xr2:uid="{3EDBB4F0-4EE3-4190-8893-C85FB45E0D20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5" i="1" l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V13" i="1"/>
  <c r="V12" i="1"/>
  <c r="U12" i="1"/>
  <c r="V11" i="1"/>
  <c r="B5" i="1" s="1"/>
  <c r="V10" i="1"/>
  <c r="U10" i="1"/>
  <c r="V9" i="1"/>
</calcChain>
</file>

<file path=xl/sharedStrings.xml><?xml version="1.0" encoding="utf-8"?>
<sst xmlns="http://schemas.openxmlformats.org/spreadsheetml/2006/main" count="69" uniqueCount="54">
  <si>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</si>
  <si>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</si>
  <si>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</si>
  <si>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</si>
  <si>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</si>
  <si>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</si>
  <si>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</si>
  <si>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</si>
  <si>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</si>
  <si>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</si>
  <si>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</si>
  <si>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</si>
  <si>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</si>
  <si>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</si>
  <si>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</si>
  <si>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</si>
  <si>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</si>
  <si>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</si>
  <si>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</si>
  <si>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</si>
  <si>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</si>
  <si>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</si>
  <si>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</si>
  <si>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</si>
  <si>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</si>
  <si>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</si>
  <si>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</si>
  <si>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</si>
  <si>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CA-526</t>
  </si>
  <si>
    <t>Sierra HOPE</t>
  </si>
  <si>
    <t>Sierra HOPE PSH-1</t>
  </si>
  <si>
    <t>CA0320L9T262010</t>
  </si>
  <si>
    <t>PH</t>
  </si>
  <si>
    <t/>
  </si>
  <si>
    <t>San Francisco</t>
  </si>
  <si>
    <t>Amador, Calaveras, Mariposa, Tuolumne Counties CoC</t>
  </si>
  <si>
    <t>Amador-Tuolumne Community Action Agency</t>
  </si>
  <si>
    <t>Amador Tuolumne Community Action Agency</t>
  </si>
  <si>
    <t>CA0989L9T262008</t>
  </si>
  <si>
    <t>CA1332L9T262005</t>
  </si>
  <si>
    <t>Calaveras Rapid Re-Housing Project</t>
  </si>
  <si>
    <t>CA1428L9T262003</t>
  </si>
  <si>
    <t>County of Mariposa</t>
  </si>
  <si>
    <t>CA1486L9T262005</t>
  </si>
  <si>
    <t>CA1587L9T262004</t>
  </si>
  <si>
    <t>CA1588L9T262004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</si>
  <si>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</si>
  <si>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</si>
  <si>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</si>
  <si>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Amhsg2020</t>
  </si>
  <si>
    <t>PSH TUOLUMNE CONSOLIDATED 2020</t>
  </si>
  <si>
    <t>Mariposa PSH - FY2020</t>
  </si>
  <si>
    <t>HMIS FY2020 (CA1587)</t>
  </si>
  <si>
    <t>TRC RRH FY2020 (CA1588)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</si>
</sst>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7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059D0-D99E-44A1-BAE7-03A07F315C1D}">
  <sheetPr codeName="Sheet43">
    <pageSetUpPr fitToPage="1"/>
  </sheetPr>
  <dimension ref="A1:V2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46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47</v>
      </c>
      <c r="B5" s="34">
        <f ca="1">SUM(OFFSET(V8,1,0,500,1))</f>
        <v>424889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49664</v>
      </c>
      <c r="G9" s="23">
        <v>0</v>
      </c>
      <c r="H9" s="23">
        <v>0</v>
      </c>
      <c r="I9" s="23">
        <v>0</v>
      </c>
      <c r="J9" s="23">
        <v>0</v>
      </c>
      <c r="K9" s="24">
        <v>0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/>
      <c r="V9" s="28">
        <f t="shared" ref="V9:V15" si="0">SUM(F9:K9)</f>
        <v>49664</v>
      </c>
    </row>
    <row r="10" spans="1:22" x14ac:dyDescent="0.3">
      <c r="A10" s="19" t="s">
        <v>37</v>
      </c>
      <c r="B10" s="19" t="s">
        <v>49</v>
      </c>
      <c r="C10" s="20" t="s">
        <v>38</v>
      </c>
      <c r="D10" s="20">
        <v>2022</v>
      </c>
      <c r="E10" s="21" t="s">
        <v>32</v>
      </c>
      <c r="F10" s="22">
        <v>0</v>
      </c>
      <c r="G10" s="23">
        <v>21120</v>
      </c>
      <c r="H10" s="23">
        <v>0</v>
      </c>
      <c r="I10" s="23">
        <v>0</v>
      </c>
      <c r="J10" s="23">
        <v>0</v>
      </c>
      <c r="K10" s="24">
        <v>0</v>
      </c>
      <c r="L10" s="25" t="s">
        <v>48</v>
      </c>
      <c r="M10" s="26">
        <v>0</v>
      </c>
      <c r="N10" s="26">
        <v>2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7">
        <f>SUM(M10:T10)</f>
        <v>2</v>
      </c>
      <c r="V10" s="28">
        <f t="shared" si="0"/>
        <v>21120</v>
      </c>
    </row>
    <row r="11" spans="1:22" x14ac:dyDescent="0.3">
      <c r="A11" s="19" t="s">
        <v>36</v>
      </c>
      <c r="B11" s="19" t="s">
        <v>50</v>
      </c>
      <c r="C11" s="20" t="s">
        <v>39</v>
      </c>
      <c r="D11" s="20">
        <v>2022</v>
      </c>
      <c r="E11" s="21" t="s">
        <v>32</v>
      </c>
      <c r="F11" s="22">
        <v>36545</v>
      </c>
      <c r="G11" s="23">
        <v>0</v>
      </c>
      <c r="H11" s="23">
        <v>0</v>
      </c>
      <c r="I11" s="23">
        <v>0</v>
      </c>
      <c r="J11" s="23">
        <v>0</v>
      </c>
      <c r="K11" s="24">
        <v>2734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/>
      <c r="V11" s="28">
        <f t="shared" si="0"/>
        <v>39279</v>
      </c>
    </row>
    <row r="12" spans="1:22" x14ac:dyDescent="0.3">
      <c r="A12" s="19" t="s">
        <v>29</v>
      </c>
      <c r="B12" s="19" t="s">
        <v>40</v>
      </c>
      <c r="C12" s="20" t="s">
        <v>41</v>
      </c>
      <c r="D12" s="20">
        <v>2022</v>
      </c>
      <c r="E12" s="21" t="s">
        <v>32</v>
      </c>
      <c r="F12" s="22">
        <v>0</v>
      </c>
      <c r="G12" s="23">
        <v>89232</v>
      </c>
      <c r="H12" s="23">
        <v>33931</v>
      </c>
      <c r="I12" s="23">
        <v>0</v>
      </c>
      <c r="J12" s="23">
        <v>0</v>
      </c>
      <c r="K12" s="24">
        <v>4274</v>
      </c>
      <c r="L12" s="25" t="s">
        <v>48</v>
      </c>
      <c r="M12" s="26">
        <v>0</v>
      </c>
      <c r="N12" s="26">
        <v>0</v>
      </c>
      <c r="O12" s="26">
        <v>2</v>
      </c>
      <c r="P12" s="26">
        <v>4</v>
      </c>
      <c r="Q12" s="26">
        <v>1</v>
      </c>
      <c r="R12" s="26">
        <v>0</v>
      </c>
      <c r="S12" s="26">
        <v>0</v>
      </c>
      <c r="T12" s="26">
        <v>0</v>
      </c>
      <c r="U12" s="27">
        <f>SUM(M12:T12)</f>
        <v>7</v>
      </c>
      <c r="V12" s="28">
        <f t="shared" si="0"/>
        <v>127437</v>
      </c>
    </row>
    <row r="13" spans="1:22" x14ac:dyDescent="0.3">
      <c r="A13" s="19" t="s">
        <v>42</v>
      </c>
      <c r="B13" s="19" t="s">
        <v>51</v>
      </c>
      <c r="C13" s="20" t="s">
        <v>43</v>
      </c>
      <c r="D13" s="20">
        <v>2022</v>
      </c>
      <c r="E13" s="21" t="s">
        <v>32</v>
      </c>
      <c r="F13" s="22">
        <v>37475</v>
      </c>
      <c r="G13" s="23">
        <v>0</v>
      </c>
      <c r="H13" s="23">
        <v>0</v>
      </c>
      <c r="I13" s="23">
        <v>29446</v>
      </c>
      <c r="J13" s="23">
        <v>0</v>
      </c>
      <c r="K13" s="24">
        <v>5000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/>
      <c r="V13" s="28">
        <f t="shared" si="0"/>
        <v>71921</v>
      </c>
    </row>
    <row r="14" spans="1:22" x14ac:dyDescent="0.3">
      <c r="A14" s="19" t="s">
        <v>36</v>
      </c>
      <c r="B14" s="19" t="s">
        <v>52</v>
      </c>
      <c r="C14" s="20" t="s">
        <v>44</v>
      </c>
      <c r="D14" s="20">
        <v>2022</v>
      </c>
      <c r="E14" s="21" t="s">
        <v>15</v>
      </c>
      <c r="F14" s="22">
        <v>0</v>
      </c>
      <c r="G14" s="23">
        <v>0</v>
      </c>
      <c r="H14" s="23">
        <v>0</v>
      </c>
      <c r="I14" s="23">
        <v>0</v>
      </c>
      <c r="J14" s="23">
        <v>45455</v>
      </c>
      <c r="K14" s="24">
        <v>4545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/>
      <c r="V14" s="28">
        <f t="shared" si="0"/>
        <v>50000</v>
      </c>
    </row>
    <row r="15" spans="1:22" x14ac:dyDescent="0.3">
      <c r="A15" s="19" t="s">
        <v>36</v>
      </c>
      <c r="B15" s="19" t="s">
        <v>53</v>
      </c>
      <c r="C15" s="20" t="s">
        <v>45</v>
      </c>
      <c r="D15" s="20">
        <v>2022</v>
      </c>
      <c r="E15" s="21" t="s">
        <v>32</v>
      </c>
      <c r="F15" s="22">
        <v>0</v>
      </c>
      <c r="G15" s="23">
        <v>45540</v>
      </c>
      <c r="H15" s="23">
        <v>12051</v>
      </c>
      <c r="I15" s="23">
        <v>0</v>
      </c>
      <c r="J15" s="23">
        <v>2602</v>
      </c>
      <c r="K15" s="24">
        <v>5275</v>
      </c>
      <c r="L15" s="25" t="s">
        <v>48</v>
      </c>
      <c r="M15" s="26">
        <v>0</v>
      </c>
      <c r="N15" s="26">
        <v>2</v>
      </c>
      <c r="O15" s="26">
        <v>1</v>
      </c>
      <c r="P15" s="26">
        <v>1</v>
      </c>
      <c r="Q15" s="26">
        <v>0</v>
      </c>
      <c r="R15" s="26">
        <v>0</v>
      </c>
      <c r="S15" s="26">
        <v>0</v>
      </c>
      <c r="T15" s="26">
        <v>0</v>
      </c>
      <c r="U15" s="27">
        <f>SUM(M15:T15)</f>
        <v>4</v>
      </c>
      <c r="V15" s="28">
        <f t="shared" si="0"/>
        <v>65468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ref="U16:U25" si="1">SUM(M16:T16)</f>
        <v>0</v>
      </c>
      <c r="V16" s="28">
        <f t="shared" ref="V16:V25" si="2">SUM(F16:K16)</f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1"/>
        <v>0</v>
      </c>
      <c r="V17" s="28">
        <f t="shared" si="2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1"/>
        <v>0</v>
      </c>
      <c r="V18" s="28">
        <f t="shared" si="2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1"/>
        <v>0</v>
      </c>
      <c r="V19" s="28">
        <f t="shared" si="2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1"/>
        <v>0</v>
      </c>
      <c r="V20" s="28">
        <f t="shared" si="2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1"/>
        <v>0</v>
      </c>
      <c r="V21" s="28">
        <f t="shared" si="2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1"/>
        <v>0</v>
      </c>
      <c r="V22" s="28">
        <f t="shared" si="2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1"/>
        <v>0</v>
      </c>
      <c r="V23" s="28">
        <f t="shared" si="2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1"/>
        <v>0</v>
      </c>
      <c r="V24" s="28">
        <f t="shared" si="2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1"/>
        <v>0</v>
      </c>
      <c r="V25" s="28">
        <f t="shared" si="2"/>
        <v>0</v>
      </c>
    </row>
  </sheetData>
  <autoFilter ref="A8:V8" xr:uid="{471B8B94-E29E-4A13-9678-925EF0D857FC}"/>
  <conditionalFormatting sqref="V9:V15">
    <cfRule type="cellIs" dxfId="6" priority="8" operator="lessThan">
      <formula>0</formula>
    </cfRule>
  </conditionalFormatting>
  <conditionalFormatting sqref="V9:V15">
    <cfRule type="expression" dxfId="5" priority="6">
      <formula>#REF!&lt;0</formula>
    </cfRule>
  </conditionalFormatting>
  <conditionalFormatting sqref="D9:D15">
    <cfRule type="expression" dxfId="4" priority="5">
      <formula>OR($D9&gt;2022,AND($D9&lt;2022,$D9&lt;&gt;""))</formula>
    </cfRule>
  </conditionalFormatting>
  <conditionalFormatting sqref="V16:V25">
    <cfRule type="cellIs" dxfId="3" priority="4" operator="lessThan">
      <formula>0</formula>
    </cfRule>
  </conditionalFormatting>
  <conditionalFormatting sqref="V16:V25">
    <cfRule type="expression" dxfId="2" priority="2">
      <formula>#REF!&lt;0</formula>
    </cfRule>
  </conditionalFormatting>
  <conditionalFormatting sqref="D16:D25">
    <cfRule type="expression" dxfId="1" priority="1">
      <formula>OR($D16&gt;2022,AND($D16&lt;2022,$D16&lt;&gt;""))</formula>
    </cfRule>
  </conditionalFormatting>
  <conditionalFormatting sqref="C9:C25">
    <cfRule type="expression" dxfId="0" priority="9">
      <formula>(#REF!&gt;1)</formula>
    </cfRule>
  </conditionalFormatting>
  <dataValidations count="3">
    <dataValidation type="list" allowBlank="1" showInputMessage="1" showErrorMessage="1" sqref="L9:L25" xr:uid="{B9FD3A69-3971-448F-B63F-FDAB4F6AA452}">
      <formula1>"N/A, FMR, Actual Rent"</formula1>
    </dataValidation>
    <dataValidation type="list" allowBlank="1" showInputMessage="1" showErrorMessage="1" sqref="E9:E25" xr:uid="{EA378A34-AD89-4CE6-99B4-B29A9661535A}">
      <formula1>"PH, TH, Joint TH &amp; PH-RRH, HMIS, SSO, TRA, PRA, SRA, S+C/SRO"</formula1>
    </dataValidation>
    <dataValidation allowBlank="1" showErrorMessage="1" sqref="A8:V8" xr:uid="{8D739DEE-0D1F-4C89-8141-BB8D66E4B8A9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2021-03-06T21:43:37Z</dcterms:created>
  <dcterms:modified xsi:type="dcterms:W3CDTF">2021-05-20T14:00:15Z</dcterms:modified>
</cp:coreProperties>
</file>