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500\"/>
    </mc:Choice>
  </mc:AlternateContent>
  <xr:revisionPtr revIDLastSave="0" documentId="13_ncr:1_{3665463A-A22E-45F4-9782-0829DC2BE1CA}" xr6:coauthVersionLast="46" xr6:coauthVersionMax="46" xr10:uidLastSave="{00000000-0000-0000-0000-000000000000}"/>
  <bookViews>
    <workbookView xWindow="-108" yWindow="-108" windowWidth="27288" windowHeight="17664" xr2:uid="{07C627BD-B903-498B-988F-C9F8D36B887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 l="1"/>
  <c r="V15" i="1"/>
  <c r="V14" i="1"/>
  <c r="V13" i="1"/>
  <c r="U13" i="1"/>
  <c r="V12" i="1"/>
  <c r="V11" i="1"/>
  <c r="V10" i="1"/>
  <c r="V9" i="1"/>
  <c r="B5" i="1"/>
</calcChain>
</file>

<file path=xl/sharedStrings.xml><?xml version="1.0" encoding="utf-8"?>
<sst xmlns="http://schemas.openxmlformats.org/spreadsheetml/2006/main" count="74" uniqueCount="57">
  <si>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</si>
  <si>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</si>
  <si>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</si>
  <si>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</si>
  <si>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</si>
  <si>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</si>
  <si>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</si>
  <si>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</si>
  <si>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</si>
  <si>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</si>
  <si>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</si>
  <si>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</si>
  <si>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</si>
  <si>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</si>
  <si>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</si>
  <si>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</si>
  <si>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</si>
  <si>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</si>
  <si>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</si>
  <si>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</si>
  <si>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</si>
  <si>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</si>
  <si>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</si>
  <si>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</si>
  <si>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</si>
  <si>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</si>
  <si>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</si>
  <si>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</si>
  <si>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CA-520</t>
  </si>
  <si>
    <t>Merced County Community Action Board</t>
  </si>
  <si>
    <t>CA0306L9T202011</t>
  </si>
  <si>
    <t/>
  </si>
  <si>
    <t>San Francisco</t>
  </si>
  <si>
    <t>Merced City &amp; County CoC</t>
  </si>
  <si>
    <t>Merced, County of</t>
  </si>
  <si>
    <t>Merced County Behavioral Health and Recovery Services</t>
  </si>
  <si>
    <t>CA0780L9T202012</t>
  </si>
  <si>
    <t>PH</t>
  </si>
  <si>
    <t>CA0984L9T202008</t>
  </si>
  <si>
    <t>Sierra Saving Grace Homeless Project</t>
  </si>
  <si>
    <t>CA0985L9T202007</t>
  </si>
  <si>
    <t>Housing Authority of the County of Merced</t>
  </si>
  <si>
    <t>CA1098L9T202005</t>
  </si>
  <si>
    <t>Sierra Saving Grace Homeless Project 2</t>
  </si>
  <si>
    <t>CA1099L9T202006</t>
  </si>
  <si>
    <t>CA1581L9T202004</t>
  </si>
  <si>
    <t>SSO</t>
  </si>
  <si>
    <t>Sierra Saving Grace Homeless Project 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</si>
  <si>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</si>
  <si>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</si>
  <si>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</si>
  <si>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HMIS Renewal 2020</t>
  </si>
  <si>
    <t>Project Home Start 2020</t>
  </si>
  <si>
    <t>Project Hope Westside 2020</t>
  </si>
  <si>
    <t>Housing Authority County of Merced SPC Application Renewal FY2020</t>
  </si>
  <si>
    <t>Merced CoC Coordinated Entry Grant FY2020</t>
  </si>
  <si>
    <t>CA1864L9T201900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</si>
</sst>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8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505B-E0C0-4791-BD0C-970969F77537}">
  <sheetPr codeName="Sheet39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48</v>
      </c>
      <c r="B4" s="30" t="s">
        <v>34</v>
      </c>
      <c r="C4" s="31"/>
      <c r="D4" s="31"/>
      <c r="E4" s="31"/>
      <c r="F4" s="31"/>
      <c r="G4" s="32"/>
    </row>
    <row r="5" spans="1:22" ht="14.4" customHeight="1" x14ac:dyDescent="0.3">
      <c r="A5" s="33" t="s">
        <v>49</v>
      </c>
      <c r="B5" s="34">
        <f ca="1">SUM(OFFSET(V8,1,0,500,1))</f>
        <v>858212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51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77299</v>
      </c>
      <c r="K9" s="24">
        <v>5410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/>
      <c r="V9" s="28">
        <f t="shared" ref="V9:V16" si="0">SUM(F9:K9)</f>
        <v>82709</v>
      </c>
    </row>
    <row r="10" spans="1:22" x14ac:dyDescent="0.3">
      <c r="A10" s="19" t="s">
        <v>35</v>
      </c>
      <c r="B10" s="19" t="s">
        <v>52</v>
      </c>
      <c r="C10" s="20" t="s">
        <v>36</v>
      </c>
      <c r="D10" s="20">
        <v>2022</v>
      </c>
      <c r="E10" s="21" t="s">
        <v>37</v>
      </c>
      <c r="F10" s="22">
        <v>45681</v>
      </c>
      <c r="G10" s="23">
        <v>0</v>
      </c>
      <c r="H10" s="23">
        <v>63626</v>
      </c>
      <c r="I10" s="23">
        <v>50586</v>
      </c>
      <c r="J10" s="23">
        <v>0</v>
      </c>
      <c r="K10" s="24">
        <v>2561</v>
      </c>
      <c r="L10" s="25" t="s">
        <v>31</v>
      </c>
      <c r="M10" s="26"/>
      <c r="N10" s="26"/>
      <c r="O10" s="26"/>
      <c r="P10" s="26"/>
      <c r="Q10" s="26"/>
      <c r="R10" s="26"/>
      <c r="S10" s="26"/>
      <c r="T10" s="26"/>
      <c r="U10" s="27"/>
      <c r="V10" s="28">
        <f t="shared" si="0"/>
        <v>162454</v>
      </c>
    </row>
    <row r="11" spans="1:22" x14ac:dyDescent="0.3">
      <c r="A11" s="19" t="s">
        <v>35</v>
      </c>
      <c r="B11" s="19" t="s">
        <v>53</v>
      </c>
      <c r="C11" s="20" t="s">
        <v>38</v>
      </c>
      <c r="D11" s="20">
        <v>2022</v>
      </c>
      <c r="E11" s="21" t="s">
        <v>37</v>
      </c>
      <c r="F11" s="22">
        <v>0</v>
      </c>
      <c r="G11" s="23">
        <v>0</v>
      </c>
      <c r="H11" s="23">
        <v>51271</v>
      </c>
      <c r="I11" s="23">
        <v>125480</v>
      </c>
      <c r="J11" s="23">
        <v>0</v>
      </c>
      <c r="K11" s="24">
        <v>9584</v>
      </c>
      <c r="L11" s="25" t="s">
        <v>31</v>
      </c>
      <c r="M11" s="26"/>
      <c r="N11" s="26"/>
      <c r="O11" s="26"/>
      <c r="P11" s="26"/>
      <c r="Q11" s="26"/>
      <c r="R11" s="26"/>
      <c r="S11" s="26"/>
      <c r="T11" s="26"/>
      <c r="U11" s="27"/>
      <c r="V11" s="28">
        <f t="shared" si="0"/>
        <v>186335</v>
      </c>
    </row>
    <row r="12" spans="1:22" x14ac:dyDescent="0.3">
      <c r="A12" s="19" t="s">
        <v>39</v>
      </c>
      <c r="B12" s="19" t="s">
        <v>39</v>
      </c>
      <c r="C12" s="20" t="s">
        <v>40</v>
      </c>
      <c r="D12" s="20">
        <v>2022</v>
      </c>
      <c r="E12" s="21" t="s">
        <v>37</v>
      </c>
      <c r="F12" s="22">
        <v>40885</v>
      </c>
      <c r="G12" s="23">
        <v>0</v>
      </c>
      <c r="H12" s="23">
        <v>7187</v>
      </c>
      <c r="I12" s="23">
        <v>0</v>
      </c>
      <c r="J12" s="23">
        <v>0</v>
      </c>
      <c r="K12" s="24">
        <v>2515</v>
      </c>
      <c r="L12" s="25" t="s">
        <v>31</v>
      </c>
      <c r="M12" s="26"/>
      <c r="N12" s="26"/>
      <c r="O12" s="26"/>
      <c r="P12" s="26"/>
      <c r="Q12" s="26"/>
      <c r="R12" s="26"/>
      <c r="S12" s="26"/>
      <c r="T12" s="26"/>
      <c r="U12" s="27"/>
      <c r="V12" s="28">
        <f t="shared" si="0"/>
        <v>50587</v>
      </c>
    </row>
    <row r="13" spans="1:22" x14ac:dyDescent="0.3">
      <c r="A13" s="19" t="s">
        <v>41</v>
      </c>
      <c r="B13" s="19" t="s">
        <v>54</v>
      </c>
      <c r="C13" s="20" t="s">
        <v>42</v>
      </c>
      <c r="D13" s="20">
        <v>2022</v>
      </c>
      <c r="E13" s="21" t="s">
        <v>37</v>
      </c>
      <c r="F13" s="22">
        <v>0</v>
      </c>
      <c r="G13" s="23">
        <v>69504</v>
      </c>
      <c r="H13" s="23">
        <v>0</v>
      </c>
      <c r="I13" s="23">
        <v>0</v>
      </c>
      <c r="J13" s="23">
        <v>0</v>
      </c>
      <c r="K13" s="24">
        <v>3474</v>
      </c>
      <c r="L13" s="25" t="s">
        <v>50</v>
      </c>
      <c r="M13" s="26">
        <v>0</v>
      </c>
      <c r="N13" s="26">
        <v>8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7">
        <f>SUM(M13:T13)</f>
        <v>8</v>
      </c>
      <c r="V13" s="28">
        <f t="shared" si="0"/>
        <v>72978</v>
      </c>
    </row>
    <row r="14" spans="1:22" x14ac:dyDescent="0.3">
      <c r="A14" s="19" t="s">
        <v>39</v>
      </c>
      <c r="B14" s="19" t="s">
        <v>43</v>
      </c>
      <c r="C14" s="20" t="s">
        <v>44</v>
      </c>
      <c r="D14" s="20">
        <v>2022</v>
      </c>
      <c r="E14" s="21" t="s">
        <v>37</v>
      </c>
      <c r="F14" s="22">
        <v>69091</v>
      </c>
      <c r="G14" s="23">
        <v>0</v>
      </c>
      <c r="H14" s="23">
        <v>15246</v>
      </c>
      <c r="I14" s="23">
        <v>9492</v>
      </c>
      <c r="J14" s="23">
        <v>2780</v>
      </c>
      <c r="K14" s="24">
        <v>5130</v>
      </c>
      <c r="L14" s="25" t="s">
        <v>31</v>
      </c>
      <c r="M14" s="26"/>
      <c r="N14" s="26"/>
      <c r="O14" s="26"/>
      <c r="P14" s="26"/>
      <c r="Q14" s="26"/>
      <c r="R14" s="26"/>
      <c r="S14" s="26"/>
      <c r="T14" s="26"/>
      <c r="U14" s="27"/>
      <c r="V14" s="28">
        <f t="shared" si="0"/>
        <v>101739</v>
      </c>
    </row>
    <row r="15" spans="1:22" x14ac:dyDescent="0.3">
      <c r="A15" s="19" t="s">
        <v>34</v>
      </c>
      <c r="B15" s="19" t="s">
        <v>55</v>
      </c>
      <c r="C15" s="20" t="s">
        <v>45</v>
      </c>
      <c r="D15" s="20">
        <v>2022</v>
      </c>
      <c r="E15" s="21" t="s">
        <v>46</v>
      </c>
      <c r="F15" s="22">
        <v>0</v>
      </c>
      <c r="G15" s="23">
        <v>0</v>
      </c>
      <c r="H15" s="23">
        <v>33077</v>
      </c>
      <c r="I15" s="23">
        <v>0</v>
      </c>
      <c r="J15" s="23">
        <v>0</v>
      </c>
      <c r="K15" s="24">
        <v>3308</v>
      </c>
      <c r="L15" s="25" t="s">
        <v>31</v>
      </c>
      <c r="M15" s="26"/>
      <c r="N15" s="26"/>
      <c r="O15" s="26"/>
      <c r="P15" s="26"/>
      <c r="Q15" s="26"/>
      <c r="R15" s="26"/>
      <c r="S15" s="26"/>
      <c r="T15" s="26"/>
      <c r="U15" s="27"/>
      <c r="V15" s="28">
        <f t="shared" si="0"/>
        <v>36385</v>
      </c>
    </row>
    <row r="16" spans="1:22" x14ac:dyDescent="0.3">
      <c r="A16" s="19" t="s">
        <v>39</v>
      </c>
      <c r="B16" s="19" t="s">
        <v>47</v>
      </c>
      <c r="C16" s="20" t="s">
        <v>56</v>
      </c>
      <c r="D16" s="20">
        <v>2022</v>
      </c>
      <c r="E16" s="21" t="s">
        <v>37</v>
      </c>
      <c r="F16" s="22">
        <v>110934</v>
      </c>
      <c r="G16" s="23">
        <v>0</v>
      </c>
      <c r="H16" s="23">
        <v>33231</v>
      </c>
      <c r="I16" s="23">
        <v>4060</v>
      </c>
      <c r="J16" s="23">
        <v>4800</v>
      </c>
      <c r="K16" s="24">
        <v>12000</v>
      </c>
      <c r="L16" s="25" t="s">
        <v>31</v>
      </c>
      <c r="M16" s="26"/>
      <c r="N16" s="26"/>
      <c r="O16" s="26"/>
      <c r="P16" s="26"/>
      <c r="Q16" s="26"/>
      <c r="R16" s="26"/>
      <c r="S16" s="26"/>
      <c r="T16" s="26"/>
      <c r="U16" s="27"/>
      <c r="V16" s="28">
        <f t="shared" si="0"/>
        <v>165025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ref="U17:U26" si="1">SUM(M17:T17)</f>
        <v>0</v>
      </c>
      <c r="V17" s="28">
        <f t="shared" ref="V17:V26" si="2">SUM(F17:K17)</f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1"/>
        <v>0</v>
      </c>
      <c r="V18" s="28">
        <f t="shared" si="2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1"/>
        <v>0</v>
      </c>
      <c r="V19" s="28">
        <f t="shared" si="2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1"/>
        <v>0</v>
      </c>
      <c r="V20" s="28">
        <f t="shared" si="2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1"/>
        <v>0</v>
      </c>
      <c r="V21" s="28">
        <f t="shared" si="2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1"/>
        <v>0</v>
      </c>
      <c r="V22" s="28">
        <f t="shared" si="2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1"/>
        <v>0</v>
      </c>
      <c r="V23" s="28">
        <f t="shared" si="2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1"/>
        <v>0</v>
      </c>
      <c r="V24" s="28">
        <f t="shared" si="2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1"/>
        <v>0</v>
      </c>
      <c r="V25" s="28">
        <f t="shared" si="2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1"/>
        <v>0</v>
      </c>
      <c r="V26" s="28">
        <f t="shared" si="2"/>
        <v>0</v>
      </c>
    </row>
  </sheetData>
  <autoFilter ref="A8:V8" xr:uid="{E1FDAB6A-C68D-4286-A3FD-427C48730243}"/>
  <conditionalFormatting sqref="V17:V26">
    <cfRule type="cellIs" dxfId="7" priority="8" operator="lessThan">
      <formula>0</formula>
    </cfRule>
  </conditionalFormatting>
  <conditionalFormatting sqref="V17:V26">
    <cfRule type="expression" dxfId="6" priority="6">
      <formula>#REF!&lt;0</formula>
    </cfRule>
  </conditionalFormatting>
  <conditionalFormatting sqref="D17:D26">
    <cfRule type="expression" dxfId="5" priority="5">
      <formula>OR($D17&gt;2022,AND($D17&lt;2022,$D17&lt;&gt;""))</formula>
    </cfRule>
  </conditionalFormatting>
  <conditionalFormatting sqref="C17:C26">
    <cfRule type="expression" dxfId="4" priority="13">
      <formula>(#REF!&gt;1)</formula>
    </cfRule>
  </conditionalFormatting>
  <conditionalFormatting sqref="V9:V16">
    <cfRule type="cellIs" dxfId="3" priority="3" operator="lessThan">
      <formula>0</formula>
    </cfRule>
  </conditionalFormatting>
  <conditionalFormatting sqref="V9:V16">
    <cfRule type="expression" dxfId="2" priority="2">
      <formula>#REF!&lt;0</formula>
    </cfRule>
  </conditionalFormatting>
  <conditionalFormatting sqref="D9:D16">
    <cfRule type="expression" dxfId="1" priority="1">
      <formula>OR($D9&gt;2022,AND($D9&lt;2022,$D9&lt;&gt;""))</formula>
    </cfRule>
  </conditionalFormatting>
  <conditionalFormatting sqref="C9:C16">
    <cfRule type="expression" dxfId="0" priority="4">
      <formula>(#REF!&gt;1)</formula>
    </cfRule>
  </conditionalFormatting>
  <dataValidations count="3">
    <dataValidation type="list" allowBlank="1" showInputMessage="1" showErrorMessage="1" sqref="L9:L26" xr:uid="{AAADBF46-7DB1-4639-9FF0-5F3478EF7404}">
      <formula1>"N/A, FMR, Actual Rent"</formula1>
    </dataValidation>
    <dataValidation type="list" allowBlank="1" showInputMessage="1" showErrorMessage="1" sqref="E9:E26" xr:uid="{DABA0960-9E3A-43F5-A2D1-99627FA877C3}">
      <formula1>"PH, TH, Joint TH &amp; PH-RRH, HMIS, SSO, TRA, PRA, SRA, S+C/SRO"</formula1>
    </dataValidation>
    <dataValidation allowBlank="1" showErrorMessage="1" sqref="A8:V8" xr:uid="{0ACE1D53-8617-4D4C-B207-ED9631524AF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2021-03-06T21:43:40Z</dcterms:created>
  <dcterms:modified xsi:type="dcterms:W3CDTF">2021-05-20T14:00:14Z</dcterms:modified>
</cp:coreProperties>
</file>