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39F3D2B8-E17E-4320-9680-D2C286B2DD12}" xr6:coauthVersionLast="46" xr6:coauthVersionMax="46" xr10:uidLastSave="{00000000-0000-0000-0000-000000000000}"/>
  <bookViews>
    <workbookView xWindow="-108" yWindow="-108" windowWidth="27288" windowHeight="17664" xr2:uid="{6AFDC982-48B5-4427-93FA-AA537F7DC7D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 l="1"/>
  <c r="U20" i="1"/>
  <c r="V19" i="1"/>
  <c r="U19" i="1"/>
  <c r="V18" i="1"/>
  <c r="V17" i="1"/>
  <c r="V16" i="1"/>
  <c r="V15" i="1"/>
  <c r="U15" i="1"/>
  <c r="V14" i="1"/>
  <c r="V13" i="1"/>
  <c r="U13" i="1"/>
  <c r="V12" i="1"/>
  <c r="U12" i="1"/>
  <c r="V11" i="1"/>
  <c r="V10" i="1"/>
  <c r="U10" i="1"/>
  <c r="V9" i="1"/>
  <c r="B5" i="1"/>
</calcChain>
</file>

<file path=xl/sharedStrings.xml><?xml version="1.0" encoding="utf-8"?>
<sst xmlns="http://schemas.openxmlformats.org/spreadsheetml/2006/main" count="94" uniqueCount="69">
  <si>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</si>
  <si>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</si>
  <si>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</si>
  <si>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</si>
  <si>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</si>
  <si>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</si>
  <si>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</si>
  <si>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</si>
  <si>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</si>
  <si>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</si>
  <si>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</si>
  <si>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</si>
  <si>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</si>
  <si>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</si>
  <si>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</si>
  <si>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</si>
  <si>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</si>
  <si>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</si>
  <si>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</si>
  <si>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</si>
  <si>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</si>
  <si>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</si>
  <si>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</si>
  <si>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</si>
  <si>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</si>
  <si>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</si>
  <si>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</si>
  <si>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</si>
  <si>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CA-518</t>
  </si>
  <si>
    <t>Caminar</t>
  </si>
  <si>
    <t>Laurel Gardens</t>
  </si>
  <si>
    <t>CA0298L9T182013</t>
  </si>
  <si>
    <t>PH</t>
  </si>
  <si>
    <t/>
  </si>
  <si>
    <t>San Francisco</t>
  </si>
  <si>
    <t>Vallejo/Solano County CoC</t>
  </si>
  <si>
    <t>Community Action Partnership of Solano - JPA</t>
  </si>
  <si>
    <t>Sereno Village</t>
  </si>
  <si>
    <t>CA0300L9T182013</t>
  </si>
  <si>
    <t>Lutheran Social Services of Northern California</t>
  </si>
  <si>
    <t>Stop Plus Combined</t>
  </si>
  <si>
    <t>CA0301L9T182013</t>
  </si>
  <si>
    <t>Bonus Grant</t>
  </si>
  <si>
    <t>CA0981L9T182009</t>
  </si>
  <si>
    <t xml:space="preserve">Community Action North Bay </t>
  </si>
  <si>
    <t>Housing Express</t>
  </si>
  <si>
    <t>CA1229L9T182007</t>
  </si>
  <si>
    <t>Healthy Living Your Way</t>
  </si>
  <si>
    <t>CA1328L9T182006</t>
  </si>
  <si>
    <t>Housing Express Expansion</t>
  </si>
  <si>
    <t>CA1483L9T182005</t>
  </si>
  <si>
    <t>Community Action Partnership of Solano, Joint Powers Authority</t>
  </si>
  <si>
    <t>CA1484L9T182005</t>
  </si>
  <si>
    <t>SSO</t>
  </si>
  <si>
    <t>Fairfield VETS</t>
  </si>
  <si>
    <t>CA1671L9T182003</t>
  </si>
  <si>
    <t>CA1770D9T182002</t>
  </si>
  <si>
    <t>Edge Community Church of Suisun</t>
  </si>
  <si>
    <t>CA1771L9T182002</t>
  </si>
  <si>
    <t>SHELTER, Inc.</t>
  </si>
  <si>
    <t>Aspire Rapid Rehousing</t>
  </si>
  <si>
    <t>CA1861L9T182001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</si>
  <si>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</si>
  <si>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</si>
  <si>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</si>
  <si>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</si>
  <si>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FY2020 Coordinated Entry System</t>
  </si>
  <si>
    <t>FY2020 DV Bonus Coordinated Entry System</t>
  </si>
  <si>
    <t>Restoration Project Renewal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</si>
</sst>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9E8A-BAA3-4A83-8B46-C4D206C548E3}">
  <sheetPr codeName="Sheet37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1449082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48824</v>
      </c>
      <c r="I9" s="23">
        <v>0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20" si="0">SUM(F9:K9)</f>
        <v>48824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110040</v>
      </c>
      <c r="H10" s="23">
        <v>17484</v>
      </c>
      <c r="I10" s="23">
        <v>0</v>
      </c>
      <c r="J10" s="23">
        <v>0</v>
      </c>
      <c r="K10" s="24">
        <v>9245</v>
      </c>
      <c r="L10" s="25" t="s">
        <v>64</v>
      </c>
      <c r="M10" s="26">
        <v>0</v>
      </c>
      <c r="N10" s="26">
        <v>0</v>
      </c>
      <c r="O10" s="26">
        <v>2</v>
      </c>
      <c r="P10" s="26">
        <v>4</v>
      </c>
      <c r="Q10" s="26">
        <v>0</v>
      </c>
      <c r="R10" s="26">
        <v>0</v>
      </c>
      <c r="S10" s="26">
        <v>0</v>
      </c>
      <c r="T10" s="26">
        <v>0</v>
      </c>
      <c r="U10" s="27">
        <f>SUM(M10:T10)</f>
        <v>6</v>
      </c>
      <c r="V10" s="28">
        <f t="shared" si="0"/>
        <v>136769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115310</v>
      </c>
      <c r="G11" s="23">
        <v>0</v>
      </c>
      <c r="H11" s="23">
        <v>85039</v>
      </c>
      <c r="I11" s="23">
        <v>54206</v>
      </c>
      <c r="J11" s="23">
        <v>0</v>
      </c>
      <c r="K11" s="24">
        <v>16627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271182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30528</v>
      </c>
      <c r="H12" s="23">
        <v>4251</v>
      </c>
      <c r="I12" s="23">
        <v>0</v>
      </c>
      <c r="J12" s="23">
        <v>950</v>
      </c>
      <c r="K12" s="24">
        <v>2920</v>
      </c>
      <c r="L12" s="25" t="s">
        <v>65</v>
      </c>
      <c r="M12" s="26">
        <v>0</v>
      </c>
      <c r="N12" s="26">
        <v>0</v>
      </c>
      <c r="O12" s="26">
        <v>2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>SUM(M12:T12)</f>
        <v>2</v>
      </c>
      <c r="V12" s="28">
        <f t="shared" si="0"/>
        <v>38649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95808</v>
      </c>
      <c r="H13" s="23">
        <v>29990</v>
      </c>
      <c r="I13" s="23">
        <v>0</v>
      </c>
      <c r="J13" s="23">
        <v>749</v>
      </c>
      <c r="K13" s="24">
        <v>6920</v>
      </c>
      <c r="L13" s="25" t="s">
        <v>64</v>
      </c>
      <c r="M13" s="26">
        <v>0</v>
      </c>
      <c r="N13" s="26">
        <v>0</v>
      </c>
      <c r="O13" s="26">
        <v>3</v>
      </c>
      <c r="P13" s="26">
        <v>1</v>
      </c>
      <c r="Q13" s="26">
        <v>1</v>
      </c>
      <c r="R13" s="26">
        <v>0</v>
      </c>
      <c r="S13" s="26">
        <v>0</v>
      </c>
      <c r="T13" s="26">
        <v>0</v>
      </c>
      <c r="U13" s="27">
        <f>SUM(M13:T13)</f>
        <v>5</v>
      </c>
      <c r="V13" s="28">
        <f t="shared" si="0"/>
        <v>133467</v>
      </c>
    </row>
    <row r="14" spans="1:22" x14ac:dyDescent="0.3">
      <c r="A14" s="19" t="s">
        <v>44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68600</v>
      </c>
      <c r="G14" s="23">
        <v>0</v>
      </c>
      <c r="H14" s="23">
        <v>24967</v>
      </c>
      <c r="I14" s="23">
        <v>34479</v>
      </c>
      <c r="J14" s="23">
        <v>8513</v>
      </c>
      <c r="K14" s="24">
        <v>7692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144251</v>
      </c>
    </row>
    <row r="15" spans="1:22" x14ac:dyDescent="0.3">
      <c r="A15" s="19" t="s">
        <v>44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105504</v>
      </c>
      <c r="H15" s="23">
        <v>30000</v>
      </c>
      <c r="I15" s="23">
        <v>0</v>
      </c>
      <c r="J15" s="23">
        <v>780</v>
      </c>
      <c r="K15" s="24">
        <v>4944</v>
      </c>
      <c r="L15" s="25" t="s">
        <v>64</v>
      </c>
      <c r="M15" s="26">
        <v>7</v>
      </c>
      <c r="N15" s="26">
        <v>1</v>
      </c>
      <c r="O15" s="26">
        <v>1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>SUM(M15:T15)</f>
        <v>9</v>
      </c>
      <c r="V15" s="28">
        <f t="shared" si="0"/>
        <v>141228</v>
      </c>
    </row>
    <row r="16" spans="1:22" x14ac:dyDescent="0.3">
      <c r="A16" s="19" t="s">
        <v>51</v>
      </c>
      <c r="B16" s="19" t="s">
        <v>66</v>
      </c>
      <c r="C16" s="20" t="s">
        <v>52</v>
      </c>
      <c r="D16" s="20">
        <v>2022</v>
      </c>
      <c r="E16" s="21" t="s">
        <v>53</v>
      </c>
      <c r="F16" s="22">
        <v>0</v>
      </c>
      <c r="G16" s="23">
        <v>0</v>
      </c>
      <c r="H16" s="23">
        <v>199649</v>
      </c>
      <c r="I16" s="23">
        <v>0</v>
      </c>
      <c r="J16" s="23">
        <v>0</v>
      </c>
      <c r="K16" s="24">
        <v>19965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219614</v>
      </c>
    </row>
    <row r="17" spans="1:22" x14ac:dyDescent="0.3">
      <c r="A17" s="19" t="s">
        <v>44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22911</v>
      </c>
      <c r="G17" s="23">
        <v>0</v>
      </c>
      <c r="H17" s="23">
        <v>7825</v>
      </c>
      <c r="I17" s="23">
        <v>8370</v>
      </c>
      <c r="J17" s="23">
        <v>1201</v>
      </c>
      <c r="K17" s="24">
        <v>3355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/>
      <c r="V17" s="28">
        <f t="shared" si="0"/>
        <v>43662</v>
      </c>
    </row>
    <row r="18" spans="1:22" x14ac:dyDescent="0.3">
      <c r="A18" s="19" t="s">
        <v>51</v>
      </c>
      <c r="B18" s="19" t="s">
        <v>67</v>
      </c>
      <c r="C18" s="20" t="s">
        <v>56</v>
      </c>
      <c r="D18" s="20">
        <v>2022</v>
      </c>
      <c r="E18" s="21" t="s">
        <v>53</v>
      </c>
      <c r="F18" s="22">
        <v>0</v>
      </c>
      <c r="G18" s="23">
        <v>0</v>
      </c>
      <c r="H18" s="23">
        <v>77017</v>
      </c>
      <c r="I18" s="23">
        <v>0</v>
      </c>
      <c r="J18" s="23">
        <v>0</v>
      </c>
      <c r="K18" s="24">
        <v>7701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/>
      <c r="V18" s="28">
        <f t="shared" si="0"/>
        <v>84718</v>
      </c>
    </row>
    <row r="19" spans="1:22" x14ac:dyDescent="0.3">
      <c r="A19" s="19" t="s">
        <v>57</v>
      </c>
      <c r="B19" s="19" t="s">
        <v>68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86604</v>
      </c>
      <c r="H19" s="23">
        <v>17960</v>
      </c>
      <c r="I19" s="23">
        <v>0</v>
      </c>
      <c r="J19" s="23">
        <v>4326</v>
      </c>
      <c r="K19" s="24">
        <v>8500</v>
      </c>
      <c r="L19" s="25" t="s">
        <v>65</v>
      </c>
      <c r="M19" s="26">
        <v>0</v>
      </c>
      <c r="N19" s="26">
        <v>0</v>
      </c>
      <c r="O19" s="26">
        <v>2</v>
      </c>
      <c r="P19" s="26">
        <v>3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5</v>
      </c>
      <c r="V19" s="28">
        <f t="shared" si="0"/>
        <v>117390</v>
      </c>
    </row>
    <row r="20" spans="1:22" x14ac:dyDescent="0.3">
      <c r="A20" s="19" t="s">
        <v>59</v>
      </c>
      <c r="B20" s="19" t="s">
        <v>60</v>
      </c>
      <c r="C20" s="20" t="s">
        <v>61</v>
      </c>
      <c r="D20" s="20">
        <v>2022</v>
      </c>
      <c r="E20" s="21" t="s">
        <v>32</v>
      </c>
      <c r="F20" s="22">
        <v>0</v>
      </c>
      <c r="G20" s="23">
        <v>24996</v>
      </c>
      <c r="H20" s="23">
        <v>37585</v>
      </c>
      <c r="I20" s="23">
        <v>0</v>
      </c>
      <c r="J20" s="23">
        <v>1049</v>
      </c>
      <c r="K20" s="24">
        <v>5698</v>
      </c>
      <c r="L20" s="25" t="s">
        <v>64</v>
      </c>
      <c r="M20" s="26">
        <v>1</v>
      </c>
      <c r="N20" s="26">
        <v>1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>SUM(M20:T20)</f>
        <v>2</v>
      </c>
      <c r="V20" s="28">
        <f t="shared" si="0"/>
        <v>69328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ref="U21:U30" si="1">SUM(M21:T21)</f>
        <v>0</v>
      </c>
      <c r="V21" s="28">
        <f t="shared" ref="V21:V30" si="2">SUM(F21:K21)</f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2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2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2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1"/>
        <v>0</v>
      </c>
      <c r="V25" s="28">
        <f t="shared" si="2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1"/>
        <v>0</v>
      </c>
      <c r="V26" s="28">
        <f t="shared" si="2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1"/>
        <v>0</v>
      </c>
      <c r="V27" s="28">
        <f t="shared" si="2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1"/>
        <v>0</v>
      </c>
      <c r="V28" s="28">
        <f t="shared" si="2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1"/>
        <v>0</v>
      </c>
      <c r="V29" s="28">
        <f t="shared" si="2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1"/>
        <v>0</v>
      </c>
      <c r="V30" s="28">
        <f t="shared" si="2"/>
        <v>0</v>
      </c>
    </row>
  </sheetData>
  <autoFilter ref="A8:V8" xr:uid="{4D30C429-90D9-4157-B32D-8C57C4D69174}"/>
  <conditionalFormatting sqref="V9:V20">
    <cfRule type="cellIs" dxfId="6" priority="8" operator="lessThan">
      <formula>0</formula>
    </cfRule>
  </conditionalFormatting>
  <conditionalFormatting sqref="V9:V20">
    <cfRule type="expression" dxfId="5" priority="6">
      <formula>#REF!&lt;0</formula>
    </cfRule>
  </conditionalFormatting>
  <conditionalFormatting sqref="D9:D20">
    <cfRule type="expression" dxfId="4" priority="5">
      <formula>OR($D9&gt;2022,AND($D9&lt;2022,$D9&lt;&gt;""))</formula>
    </cfRule>
  </conditionalFormatting>
  <conditionalFormatting sqref="V21:V30">
    <cfRule type="cellIs" dxfId="3" priority="4" operator="lessThan">
      <formula>0</formula>
    </cfRule>
  </conditionalFormatting>
  <conditionalFormatting sqref="V21:V30">
    <cfRule type="expression" dxfId="2" priority="2">
      <formula>#REF!&lt;0</formula>
    </cfRule>
  </conditionalFormatting>
  <conditionalFormatting sqref="D21:D30">
    <cfRule type="expression" dxfId="1" priority="1">
      <formula>OR($D21&gt;2022,AND($D21&lt;2022,$D21&lt;&gt;""))</formula>
    </cfRule>
  </conditionalFormatting>
  <conditionalFormatting sqref="C9:C30">
    <cfRule type="expression" dxfId="0" priority="9">
      <formula>(#REF!&gt;1)</formula>
    </cfRule>
  </conditionalFormatting>
  <dataValidations count="3">
    <dataValidation type="list" allowBlank="1" showInputMessage="1" showErrorMessage="1" sqref="L9:L30" xr:uid="{0BA98DCC-93A9-4031-AC11-682A47A1BB61}">
      <formula1>"N/A, FMR, Actual Rent"</formula1>
    </dataValidation>
    <dataValidation type="list" allowBlank="1" showInputMessage="1" showErrorMessage="1" sqref="E9:E30" xr:uid="{3EE6085F-D8FE-4F00-AB45-ED6C36896BB0}">
      <formula1>"PH, TH, Joint TH &amp; PH-RRH, HMIS, SSO, TRA, PRA, SRA, S+C/SRO"</formula1>
    </dataValidation>
    <dataValidation allowBlank="1" showErrorMessage="1" sqref="A8:V8" xr:uid="{2B29987E-C7A7-487D-BE37-53E054560F2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2021-03-06T21:43:41Z</dcterms:created>
  <dcterms:modified xsi:type="dcterms:W3CDTF">2021-05-20T14:00:14Z</dcterms:modified>
</cp:coreProperties>
</file>