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80A0A858-E61B-489B-A72F-4EDDCD3CB6C5}" xr6:coauthVersionLast="46" xr6:coauthVersionMax="46" xr10:uidLastSave="{00000000-0000-0000-0000-000000000000}"/>
  <bookViews>
    <workbookView xWindow="-108" yWindow="-108" windowWidth="27288" windowHeight="17664" xr2:uid="{5A5103DF-8445-4C3E-9B57-3DC12894715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 l="1"/>
  <c r="V13" i="1"/>
  <c r="U13" i="1"/>
  <c r="V12" i="1"/>
  <c r="V11" i="1"/>
  <c r="U11" i="1"/>
  <c r="V10" i="1"/>
  <c r="U10" i="1"/>
  <c r="V9" i="1"/>
  <c r="B5" i="1"/>
</calcChain>
</file>

<file path=xl/sharedStrings.xml><?xml version="1.0" encoding="utf-8"?>
<sst xmlns="http://schemas.openxmlformats.org/spreadsheetml/2006/main" count="64" uniqueCount="52">
  <si>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</si>
  <si>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</si>
  <si>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</si>
  <si>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</si>
  <si>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</si>
  <si>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</si>
  <si>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</si>
  <si>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</si>
  <si>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</si>
  <si>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</si>
  <si>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</si>
  <si>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</si>
  <si>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</si>
  <si>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</si>
  <si>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</si>
  <si>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</si>
  <si>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</si>
  <si>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</si>
  <si>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</si>
  <si>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</si>
  <si>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</si>
  <si>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</si>
  <si>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</si>
  <si>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</si>
  <si>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</si>
  <si>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</si>
  <si>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</si>
  <si>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</si>
  <si>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CA-517</t>
  </si>
  <si>
    <t>County of Napa</t>
  </si>
  <si>
    <t>CA0289L9T172011</t>
  </si>
  <si>
    <t/>
  </si>
  <si>
    <t>San Francisco</t>
  </si>
  <si>
    <t>Napa City &amp; County CoC</t>
  </si>
  <si>
    <t>Housing Authority of the City of Napa</t>
  </si>
  <si>
    <t>CA0292L9T172013</t>
  </si>
  <si>
    <t>PH</t>
  </si>
  <si>
    <t>CA0293L9T172013</t>
  </si>
  <si>
    <t>Buckelew Programs</t>
  </si>
  <si>
    <t>CA0777L9T172012</t>
  </si>
  <si>
    <t>CA1415L9T172005</t>
  </si>
  <si>
    <t>CA1482L9T172005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</si>
  <si>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</si>
  <si>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</si>
  <si>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</si>
  <si>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</si>
  <si>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HMIS 2020</t>
  </si>
  <si>
    <t>2020 Shelter Plus Care</t>
  </si>
  <si>
    <t>Home to Stay 2020</t>
  </si>
  <si>
    <t>Napa PSH 01.01.22-12.31.22</t>
  </si>
  <si>
    <t>Permanent Supportive Housing Consolidation 2020</t>
  </si>
  <si>
    <t>Coordinated Assessment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</si>
</sst>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71612-C580-4CDF-A4E5-AD731DF8C494}">
  <sheetPr codeName="Sheet36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843687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46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34418</v>
      </c>
      <c r="K9" s="24">
        <v>1469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4" si="0">SUM(F9:K9)</f>
        <v>35887</v>
      </c>
    </row>
    <row r="10" spans="1:22" x14ac:dyDescent="0.3">
      <c r="A10" s="19" t="s">
        <v>34</v>
      </c>
      <c r="B10" s="19" t="s">
        <v>47</v>
      </c>
      <c r="C10" s="20" t="s">
        <v>35</v>
      </c>
      <c r="D10" s="20">
        <v>2022</v>
      </c>
      <c r="E10" s="21" t="s">
        <v>36</v>
      </c>
      <c r="F10" s="22">
        <v>0</v>
      </c>
      <c r="G10" s="23">
        <v>146976</v>
      </c>
      <c r="H10" s="23">
        <v>2790</v>
      </c>
      <c r="I10" s="23">
        <v>0</v>
      </c>
      <c r="J10" s="23">
        <v>0</v>
      </c>
      <c r="K10" s="24">
        <v>6577</v>
      </c>
      <c r="L10" s="25" t="s">
        <v>45</v>
      </c>
      <c r="M10" s="26">
        <v>0</v>
      </c>
      <c r="N10" s="26">
        <v>0</v>
      </c>
      <c r="O10" s="26">
        <v>8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>SUM(M10:T10)</f>
        <v>8</v>
      </c>
      <c r="V10" s="28">
        <f t="shared" si="0"/>
        <v>156343</v>
      </c>
    </row>
    <row r="11" spans="1:22" x14ac:dyDescent="0.3">
      <c r="A11" s="19" t="s">
        <v>29</v>
      </c>
      <c r="B11" s="19" t="s">
        <v>48</v>
      </c>
      <c r="C11" s="20" t="s">
        <v>37</v>
      </c>
      <c r="D11" s="20">
        <v>2022</v>
      </c>
      <c r="E11" s="21" t="s">
        <v>36</v>
      </c>
      <c r="F11" s="22">
        <v>0</v>
      </c>
      <c r="G11" s="23">
        <v>121920</v>
      </c>
      <c r="H11" s="23">
        <v>58698</v>
      </c>
      <c r="I11" s="23">
        <v>0</v>
      </c>
      <c r="J11" s="23">
        <v>0</v>
      </c>
      <c r="K11" s="24">
        <v>7705</v>
      </c>
      <c r="L11" s="25" t="s">
        <v>45</v>
      </c>
      <c r="M11" s="26">
        <v>0</v>
      </c>
      <c r="N11" s="26">
        <v>0</v>
      </c>
      <c r="O11" s="26">
        <v>4</v>
      </c>
      <c r="P11" s="26">
        <v>2</v>
      </c>
      <c r="Q11" s="26">
        <v>0</v>
      </c>
      <c r="R11" s="26">
        <v>0</v>
      </c>
      <c r="S11" s="26">
        <v>0</v>
      </c>
      <c r="T11" s="26">
        <v>0</v>
      </c>
      <c r="U11" s="27">
        <f>SUM(M11:T11)</f>
        <v>6</v>
      </c>
      <c r="V11" s="28">
        <f t="shared" si="0"/>
        <v>188323</v>
      </c>
    </row>
    <row r="12" spans="1:22" x14ac:dyDescent="0.3">
      <c r="A12" s="19" t="s">
        <v>38</v>
      </c>
      <c r="B12" s="19" t="s">
        <v>49</v>
      </c>
      <c r="C12" s="20" t="s">
        <v>39</v>
      </c>
      <c r="D12" s="20">
        <v>2022</v>
      </c>
      <c r="E12" s="21" t="s">
        <v>36</v>
      </c>
      <c r="F12" s="22">
        <v>179548</v>
      </c>
      <c r="G12" s="23">
        <v>0</v>
      </c>
      <c r="H12" s="23">
        <v>72822</v>
      </c>
      <c r="I12" s="23">
        <v>33019</v>
      </c>
      <c r="J12" s="23">
        <v>0</v>
      </c>
      <c r="K12" s="24">
        <v>14393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299782</v>
      </c>
    </row>
    <row r="13" spans="1:22" x14ac:dyDescent="0.3">
      <c r="A13" s="19" t="s">
        <v>29</v>
      </c>
      <c r="B13" s="19" t="s">
        <v>50</v>
      </c>
      <c r="C13" s="20" t="s">
        <v>40</v>
      </c>
      <c r="D13" s="20">
        <v>2022</v>
      </c>
      <c r="E13" s="21" t="s">
        <v>36</v>
      </c>
      <c r="F13" s="22">
        <v>0</v>
      </c>
      <c r="G13" s="23">
        <v>97704</v>
      </c>
      <c r="H13" s="23">
        <v>35787</v>
      </c>
      <c r="I13" s="23">
        <v>0</v>
      </c>
      <c r="J13" s="23">
        <v>0</v>
      </c>
      <c r="K13" s="24">
        <v>10807</v>
      </c>
      <c r="L13" s="25" t="s">
        <v>45</v>
      </c>
      <c r="M13" s="26">
        <v>0</v>
      </c>
      <c r="N13" s="26">
        <v>0</v>
      </c>
      <c r="O13" s="26">
        <v>4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27">
        <f>SUM(M13:T13)</f>
        <v>5</v>
      </c>
      <c r="V13" s="28">
        <f t="shared" si="0"/>
        <v>144298</v>
      </c>
    </row>
    <row r="14" spans="1:22" x14ac:dyDescent="0.3">
      <c r="A14" s="19" t="s">
        <v>29</v>
      </c>
      <c r="B14" s="19" t="s">
        <v>51</v>
      </c>
      <c r="C14" s="20" t="s">
        <v>41</v>
      </c>
      <c r="D14" s="20">
        <v>2022</v>
      </c>
      <c r="E14" s="21" t="s">
        <v>42</v>
      </c>
      <c r="F14" s="22">
        <v>0</v>
      </c>
      <c r="G14" s="23">
        <v>0</v>
      </c>
      <c r="H14" s="23">
        <v>17322</v>
      </c>
      <c r="I14" s="23">
        <v>0</v>
      </c>
      <c r="J14" s="23">
        <v>0</v>
      </c>
      <c r="K14" s="24">
        <v>1732</v>
      </c>
      <c r="L14" s="25" t="s">
        <v>31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19054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ref="U15:U24" si="1">SUM(M15:T15)</f>
        <v>0</v>
      </c>
      <c r="V15" s="28">
        <f t="shared" ref="V15:V24" si="2">SUM(F15:K15)</f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1"/>
        <v>0</v>
      </c>
      <c r="V16" s="28">
        <f t="shared" si="2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1"/>
        <v>0</v>
      </c>
      <c r="V17" s="28">
        <f t="shared" si="2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2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2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</sheetData>
  <autoFilter ref="A8:V8" xr:uid="{AA170947-A207-4D11-B1F0-1504B01B974C}"/>
  <conditionalFormatting sqref="V9:V14">
    <cfRule type="cellIs" dxfId="6" priority="8" operator="lessThan">
      <formula>0</formula>
    </cfRule>
  </conditionalFormatting>
  <conditionalFormatting sqref="V9:V14">
    <cfRule type="expression" dxfId="5" priority="6">
      <formula>#REF!&lt;0</formula>
    </cfRule>
  </conditionalFormatting>
  <conditionalFormatting sqref="D9:D14">
    <cfRule type="expression" dxfId="4" priority="5">
      <formula>OR($D9&gt;2022,AND($D9&lt;2022,$D9&lt;&gt;""))</formula>
    </cfRule>
  </conditionalFormatting>
  <conditionalFormatting sqref="V15:V24">
    <cfRule type="cellIs" dxfId="3" priority="4" operator="lessThan">
      <formula>0</formula>
    </cfRule>
  </conditionalFormatting>
  <conditionalFormatting sqref="V15:V24">
    <cfRule type="expression" dxfId="2" priority="2">
      <formula>#REF!&lt;0</formula>
    </cfRule>
  </conditionalFormatting>
  <conditionalFormatting sqref="D15:D24">
    <cfRule type="expression" dxfId="1" priority="1">
      <formula>OR($D15&gt;2022,AND($D15&lt;2022,$D15&lt;&gt;""))</formula>
    </cfRule>
  </conditionalFormatting>
  <conditionalFormatting sqref="C9:C24">
    <cfRule type="expression" dxfId="0" priority="9">
      <formula>(#REF!&gt;1)</formula>
    </cfRule>
  </conditionalFormatting>
  <dataValidations count="3">
    <dataValidation type="list" allowBlank="1" showInputMessage="1" showErrorMessage="1" sqref="L9:L24" xr:uid="{95688F45-BCCE-4305-B15F-7EF459BA808F}">
      <formula1>"N/A, FMR, Actual Rent"</formula1>
    </dataValidation>
    <dataValidation type="list" allowBlank="1" showInputMessage="1" showErrorMessage="1" sqref="E9:E24" xr:uid="{E333BA57-2726-4A0D-89BC-46283C616A55}">
      <formula1>"PH, TH, Joint TH &amp; PH-RRH, HMIS, SSO, TRA, PRA, SRA, S+C/SRO"</formula1>
    </dataValidation>
    <dataValidation allowBlank="1" showErrorMessage="1" sqref="A8:V8" xr:uid="{5C7903DC-A604-40FD-95FF-A0033F4A9E2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2021-03-06T21:43:41Z</dcterms:created>
  <dcterms:modified xsi:type="dcterms:W3CDTF">2021-05-20T14:00:13Z</dcterms:modified>
</cp:coreProperties>
</file>