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3D30C179-9F47-4349-AC39-2912C6F2EFEE}" xr6:coauthVersionLast="46" xr6:coauthVersionMax="46" xr10:uidLastSave="{00000000-0000-0000-0000-000000000000}"/>
  <bookViews>
    <workbookView xWindow="-108" yWindow="-108" windowWidth="27288" windowHeight="17664" xr2:uid="{203E74BB-406C-47ED-88A3-228E95118AD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 l="1"/>
  <c r="U14" i="1"/>
  <c r="V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<sst xmlns="http://schemas.openxmlformats.org/spreadsheetml/2006/main" count="64" uniqueCount="51">
  <si>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</si>
  <si>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</si>
  <si>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</si>
  <si>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</si>
  <si>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</si>
  <si>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</si>
  <si>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</si>
  <si>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</si>
  <si>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</si>
  <si>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</si>
  <si>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</si>
  <si>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</si>
  <si>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</si>
  <si>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</si>
  <si>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</si>
  <si>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</si>
  <si>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</si>
  <si>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</si>
  <si>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</si>
  <si>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</si>
  <si>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</si>
  <si>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</si>
  <si>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</si>
  <si>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</si>
  <si>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</si>
  <si>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</si>
  <si>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</si>
  <si>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</si>
  <si>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CA-515</t>
  </si>
  <si>
    <t>Placer County Health and Human Services Adult System of Care</t>
  </si>
  <si>
    <t>CA0285L9T152013</t>
  </si>
  <si>
    <t>PH</t>
  </si>
  <si>
    <t/>
  </si>
  <si>
    <t>San Francisco</t>
  </si>
  <si>
    <t>Roseville, Rocklin/Placer County</t>
  </si>
  <si>
    <t>Homeless Resource Council of the Sierras</t>
  </si>
  <si>
    <t>Stand Up Placer, Inc.</t>
  </si>
  <si>
    <t>CA0286L9T152013</t>
  </si>
  <si>
    <t>CA0774L9T152011</t>
  </si>
  <si>
    <t>CA0844L9T152006</t>
  </si>
  <si>
    <t>CA1186L9T152007</t>
  </si>
  <si>
    <t>CA1322L9T152006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</si>
  <si>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</si>
  <si>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</si>
  <si>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</si>
  <si>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ASOC Permanent Supportive Housing FY2020</t>
  </si>
  <si>
    <t>HRCS FY2020 HMIS Renewal</t>
  </si>
  <si>
    <t>AMIH PSH FY2020</t>
  </si>
  <si>
    <t>ASOC Project Based SPC FY2020</t>
  </si>
  <si>
    <t>Shelter Plus Care Renewal FY2020</t>
  </si>
  <si>
    <t>Stand Up Placer Permanent Housing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</si>
</sst>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62E3-0B30-46C2-91DE-5BD4FEF6B53D}">
  <sheetPr codeName="Sheet34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1308220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45</v>
      </c>
      <c r="C9" s="20" t="s">
        <v>30</v>
      </c>
      <c r="D9" s="20">
        <v>2022</v>
      </c>
      <c r="E9" s="21" t="s">
        <v>31</v>
      </c>
      <c r="F9" s="22">
        <v>0</v>
      </c>
      <c r="G9" s="23">
        <v>365448</v>
      </c>
      <c r="H9" s="23">
        <v>103114</v>
      </c>
      <c r="I9" s="23">
        <v>0</v>
      </c>
      <c r="J9" s="23">
        <v>573</v>
      </c>
      <c r="K9" s="24">
        <v>19684</v>
      </c>
      <c r="L9" s="25" t="s">
        <v>44</v>
      </c>
      <c r="M9" s="26">
        <v>5</v>
      </c>
      <c r="N9" s="26">
        <v>9</v>
      </c>
      <c r="O9" s="26">
        <v>13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28</v>
      </c>
      <c r="V9" s="28">
        <f t="shared" ref="V9:V24" si="0">SUM(F9:K9)</f>
        <v>488819</v>
      </c>
    </row>
    <row r="10" spans="1:22" x14ac:dyDescent="0.3">
      <c r="A10" s="19" t="s">
        <v>36</v>
      </c>
      <c r="B10" s="19" t="s">
        <v>50</v>
      </c>
      <c r="C10" s="20" t="s">
        <v>37</v>
      </c>
      <c r="D10" s="20">
        <v>2022</v>
      </c>
      <c r="E10" s="21" t="s">
        <v>31</v>
      </c>
      <c r="F10" s="22">
        <v>0</v>
      </c>
      <c r="G10" s="23">
        <v>234816</v>
      </c>
      <c r="H10" s="23">
        <v>43237</v>
      </c>
      <c r="I10" s="23">
        <v>0</v>
      </c>
      <c r="J10" s="23">
        <v>0</v>
      </c>
      <c r="K10" s="24">
        <v>13886</v>
      </c>
      <c r="L10" s="25" t="s">
        <v>44</v>
      </c>
      <c r="M10" s="26">
        <v>0</v>
      </c>
      <c r="N10" s="26">
        <v>0</v>
      </c>
      <c r="O10" s="26">
        <v>1</v>
      </c>
      <c r="P10" s="26">
        <v>8</v>
      </c>
      <c r="Q10" s="26">
        <v>3</v>
      </c>
      <c r="R10" s="26">
        <v>0</v>
      </c>
      <c r="S10" s="26">
        <v>0</v>
      </c>
      <c r="T10" s="26">
        <v>0</v>
      </c>
      <c r="U10" s="27">
        <f>SUM(M10:T10)</f>
        <v>12</v>
      </c>
      <c r="V10" s="28">
        <f t="shared" si="0"/>
        <v>291939</v>
      </c>
    </row>
    <row r="11" spans="1:22" x14ac:dyDescent="0.3">
      <c r="A11" s="19" t="s">
        <v>29</v>
      </c>
      <c r="B11" s="19" t="s">
        <v>49</v>
      </c>
      <c r="C11" s="20" t="s">
        <v>38</v>
      </c>
      <c r="D11" s="20">
        <v>2022</v>
      </c>
      <c r="E11" s="21" t="s">
        <v>31</v>
      </c>
      <c r="F11" s="22">
        <v>0</v>
      </c>
      <c r="G11" s="23">
        <v>391920</v>
      </c>
      <c r="H11" s="23">
        <v>0</v>
      </c>
      <c r="I11" s="23">
        <v>0</v>
      </c>
      <c r="J11" s="23">
        <v>0</v>
      </c>
      <c r="K11" s="24">
        <v>14444</v>
      </c>
      <c r="L11" s="25" t="s">
        <v>44</v>
      </c>
      <c r="M11" s="26">
        <v>0</v>
      </c>
      <c r="N11" s="26">
        <v>14</v>
      </c>
      <c r="O11" s="26">
        <v>15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29</v>
      </c>
      <c r="V11" s="28">
        <f t="shared" si="0"/>
        <v>406364</v>
      </c>
    </row>
    <row r="12" spans="1:22" x14ac:dyDescent="0.3">
      <c r="A12" s="19" t="s">
        <v>29</v>
      </c>
      <c r="B12" s="19" t="s">
        <v>48</v>
      </c>
      <c r="C12" s="20" t="s">
        <v>39</v>
      </c>
      <c r="D12" s="20">
        <v>2022</v>
      </c>
      <c r="E12" s="21" t="s">
        <v>31</v>
      </c>
      <c r="F12" s="22">
        <v>0</v>
      </c>
      <c r="G12" s="23">
        <v>47700</v>
      </c>
      <c r="H12" s="23">
        <v>0</v>
      </c>
      <c r="I12" s="23">
        <v>0</v>
      </c>
      <c r="J12" s="23">
        <v>0</v>
      </c>
      <c r="K12" s="24">
        <v>1552</v>
      </c>
      <c r="L12" s="25" t="s">
        <v>44</v>
      </c>
      <c r="M12" s="26">
        <v>1</v>
      </c>
      <c r="N12" s="26">
        <v>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4</v>
      </c>
      <c r="V12" s="28">
        <f t="shared" si="0"/>
        <v>49252</v>
      </c>
    </row>
    <row r="13" spans="1:22" x14ac:dyDescent="0.3">
      <c r="A13" s="19" t="s">
        <v>35</v>
      </c>
      <c r="B13" s="19" t="s">
        <v>46</v>
      </c>
      <c r="C13" s="20" t="s">
        <v>40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49286</v>
      </c>
      <c r="K13" s="24">
        <v>1980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51266</v>
      </c>
    </row>
    <row r="14" spans="1:22" x14ac:dyDescent="0.3">
      <c r="A14" s="19" t="s">
        <v>29</v>
      </c>
      <c r="B14" s="19" t="s">
        <v>47</v>
      </c>
      <c r="C14" s="20" t="s">
        <v>41</v>
      </c>
      <c r="D14" s="20">
        <v>2022</v>
      </c>
      <c r="E14" s="21" t="s">
        <v>31</v>
      </c>
      <c r="F14" s="22">
        <v>0</v>
      </c>
      <c r="G14" s="23">
        <v>14256</v>
      </c>
      <c r="H14" s="23">
        <v>5235</v>
      </c>
      <c r="I14" s="23">
        <v>0</v>
      </c>
      <c r="J14" s="23">
        <v>0</v>
      </c>
      <c r="K14" s="24">
        <v>1089</v>
      </c>
      <c r="L14" s="25" t="s">
        <v>44</v>
      </c>
      <c r="M14" s="26">
        <v>0</v>
      </c>
      <c r="N14" s="26">
        <v>0</v>
      </c>
      <c r="O14" s="26">
        <v>1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1</v>
      </c>
      <c r="V14" s="28">
        <f t="shared" si="0"/>
        <v>20580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ref="U15:U24" si="1">SUM(M15:T15)</f>
        <v>0</v>
      </c>
      <c r="V15" s="28">
        <f t="shared" si="0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1"/>
        <v>0</v>
      </c>
      <c r="V16" s="28">
        <f t="shared" si="0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1"/>
        <v>0</v>
      </c>
      <c r="V17" s="28">
        <f t="shared" si="0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0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0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0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0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0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0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0"/>
        <v>0</v>
      </c>
    </row>
  </sheetData>
  <autoFilter ref="A8:V8" xr:uid="{B0BF9D88-235E-470E-BD97-E0632205214A}"/>
  <conditionalFormatting sqref="V9:V14">
    <cfRule type="cellIs" dxfId="6" priority="8" operator="lessThan">
      <formula>0</formula>
    </cfRule>
  </conditionalFormatting>
  <conditionalFormatting sqref="V9:V14">
    <cfRule type="expression" dxfId="5" priority="6">
      <formula>#REF!&lt;0</formula>
    </cfRule>
  </conditionalFormatting>
  <conditionalFormatting sqref="D9:D14">
    <cfRule type="expression" dxfId="4" priority="5">
      <formula>OR($D9&gt;2022,AND($D9&lt;2022,$D9&lt;&gt;""))</formula>
    </cfRule>
  </conditionalFormatting>
  <conditionalFormatting sqref="V15:V24">
    <cfRule type="cellIs" dxfId="3" priority="4" operator="lessThan">
      <formula>0</formula>
    </cfRule>
  </conditionalFormatting>
  <conditionalFormatting sqref="V15:V24">
    <cfRule type="expression" dxfId="2" priority="2">
      <formula>#REF!&lt;0</formula>
    </cfRule>
  </conditionalFormatting>
  <conditionalFormatting sqref="D15:D24">
    <cfRule type="expression" dxfId="1" priority="1">
      <formula>OR($D15&gt;2022,AND($D15&lt;2022,$D15&lt;&gt;""))</formula>
    </cfRule>
  </conditionalFormatting>
  <conditionalFormatting sqref="C9:C24">
    <cfRule type="expression" dxfId="0" priority="9">
      <formula>(#REF!&gt;1)</formula>
    </cfRule>
  </conditionalFormatting>
  <dataValidations count="3">
    <dataValidation type="list" allowBlank="1" showInputMessage="1" showErrorMessage="1" sqref="L9:L24" xr:uid="{84299BA0-E2D0-402F-84C3-47BC01379D95}">
      <formula1>"N/A, FMR, Actual Rent"</formula1>
    </dataValidation>
    <dataValidation type="list" allowBlank="1" showInputMessage="1" showErrorMessage="1" sqref="E9:E24" xr:uid="{344A0CB5-52CB-4D65-A2E7-033AF9A2B957}">
      <formula1>"PH, TH, Joint TH &amp; PH-RRH, HMIS, SSO, TRA, PRA, SRA, S+C/SRO"</formula1>
    </dataValidation>
    <dataValidation allowBlank="1" showErrorMessage="1" sqref="A8:V8" xr:uid="{B149014E-28B3-4E3B-815B-D53623402A5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2021-03-06T21:43:42Z</dcterms:created>
  <dcterms:modified xsi:type="dcterms:W3CDTF">2021-05-20T14:00:13Z</dcterms:modified>
</cp:coreProperties>
</file>