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50EEF58D-E4DC-40A1-ACC4-437760F0A0F7}" xr6:coauthVersionLast="46" xr6:coauthVersionMax="46" xr10:uidLastSave="{00000000-0000-0000-0000-000000000000}"/>
  <bookViews>
    <workbookView xWindow="-108" yWindow="-108" windowWidth="27288" windowHeight="17664" xr2:uid="{0E31FEFC-F68F-4E2E-A678-D220BC7421D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 l="1"/>
  <c r="U16" i="1"/>
  <c r="V15" i="1"/>
  <c r="U15" i="1"/>
  <c r="V14" i="1"/>
  <c r="V13" i="1"/>
  <c r="U13" i="1"/>
  <c r="V12" i="1"/>
  <c r="V11" i="1"/>
  <c r="U11" i="1"/>
  <c r="V10" i="1"/>
  <c r="U10" i="1"/>
  <c r="V9" i="1"/>
  <c r="B5" i="1" s="1"/>
</calcChain>
</file>

<file path=xl/sharedStrings.xml><?xml version="1.0" encoding="utf-8"?>
<sst xmlns="http://schemas.openxmlformats.org/spreadsheetml/2006/main" count="74" uniqueCount="54">
  <si>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</si>
  <si>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</si>
  <si>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</si>
  <si>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</si>
  <si>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</si>
  <si>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</si>
  <si>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</si>
  <si>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</si>
  <si>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</si>
  <si>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</si>
  <si>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</si>
  <si>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</si>
  <si>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</si>
  <si>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</si>
  <si>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</si>
  <si>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</si>
  <si>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</si>
  <si>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</si>
  <si>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</si>
  <si>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</si>
  <si>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</si>
  <si>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</si>
  <si>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</si>
  <si>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</si>
  <si>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</si>
  <si>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</si>
  <si>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</si>
  <si>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</si>
  <si>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CA-511</t>
  </si>
  <si>
    <t>San Joaquin County</t>
  </si>
  <si>
    <t>CHARM</t>
  </si>
  <si>
    <t>CA0248L9T112011</t>
  </si>
  <si>
    <t/>
  </si>
  <si>
    <t>San Francisco</t>
  </si>
  <si>
    <t>Stockton/San Joaquin County CoC</t>
  </si>
  <si>
    <t xml:space="preserve">San Joaquin County </t>
  </si>
  <si>
    <t>From Homelessness to Homes II</t>
  </si>
  <si>
    <t>CA0250L9T112012</t>
  </si>
  <si>
    <t>PH</t>
  </si>
  <si>
    <t>Hermanas I</t>
  </si>
  <si>
    <t>CA0251L9T112011</t>
  </si>
  <si>
    <t>HOPE</t>
  </si>
  <si>
    <t>CA0252L9T112012</t>
  </si>
  <si>
    <t>Shelter Plus Care - combined</t>
  </si>
  <si>
    <t>CA0253L9T112013</t>
  </si>
  <si>
    <t>SPICE</t>
  </si>
  <si>
    <t>CA0763L9T112010</t>
  </si>
  <si>
    <t>Shelter Plus Care 5</t>
  </si>
  <si>
    <t>CA0835L9T112006</t>
  </si>
  <si>
    <t>CARE (Coordinated Area Response Effort)</t>
  </si>
  <si>
    <t>CA0902L9T112011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</si>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</sst>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F434-5D67-4C4E-AC25-D5CDA0DD8B3F}">
  <sheetPr codeName="Sheet30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51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52</v>
      </c>
      <c r="B5" s="34">
        <f ca="1">SUM(OFFSET(V8,1,0,500,1))</f>
        <v>5743492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92094</v>
      </c>
      <c r="K9" s="24">
        <v>6446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16" si="0">SUM(F9:K9)</f>
        <v>98540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289200</v>
      </c>
      <c r="H10" s="23">
        <v>58910</v>
      </c>
      <c r="I10" s="23">
        <v>0</v>
      </c>
      <c r="J10" s="23">
        <v>0</v>
      </c>
      <c r="K10" s="24">
        <v>19680</v>
      </c>
      <c r="L10" s="25" t="s">
        <v>53</v>
      </c>
      <c r="M10" s="26">
        <v>0</v>
      </c>
      <c r="N10" s="26">
        <v>0</v>
      </c>
      <c r="O10" s="26">
        <v>25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>SUM(M10:T10)</f>
        <v>25</v>
      </c>
      <c r="V10" s="28">
        <f t="shared" si="0"/>
        <v>367790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38</v>
      </c>
      <c r="F11" s="22">
        <v>0</v>
      </c>
      <c r="G11" s="23">
        <v>115680</v>
      </c>
      <c r="H11" s="23">
        <v>54277</v>
      </c>
      <c r="I11" s="23">
        <v>0</v>
      </c>
      <c r="J11" s="23">
        <v>0</v>
      </c>
      <c r="K11" s="24">
        <v>9417</v>
      </c>
      <c r="L11" s="25" t="s">
        <v>53</v>
      </c>
      <c r="M11" s="26">
        <v>0</v>
      </c>
      <c r="N11" s="26">
        <v>0</v>
      </c>
      <c r="O11" s="26">
        <v>10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>SUM(M11:T11)</f>
        <v>10</v>
      </c>
      <c r="V11" s="28">
        <f t="shared" si="0"/>
        <v>179374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38</v>
      </c>
      <c r="F12" s="22">
        <v>239401</v>
      </c>
      <c r="G12" s="23">
        <v>0</v>
      </c>
      <c r="H12" s="23">
        <v>166835</v>
      </c>
      <c r="I12" s="23">
        <v>43254</v>
      </c>
      <c r="J12" s="23">
        <v>0</v>
      </c>
      <c r="K12" s="24">
        <v>24899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/>
      <c r="V12" s="28">
        <f t="shared" si="0"/>
        <v>474389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38</v>
      </c>
      <c r="F13" s="22">
        <v>0</v>
      </c>
      <c r="G13" s="23">
        <v>2913144</v>
      </c>
      <c r="H13" s="23">
        <v>0</v>
      </c>
      <c r="I13" s="23">
        <v>0</v>
      </c>
      <c r="J13" s="23">
        <v>0</v>
      </c>
      <c r="K13" s="24">
        <v>157823</v>
      </c>
      <c r="L13" s="25" t="s">
        <v>53</v>
      </c>
      <c r="M13" s="26">
        <v>0</v>
      </c>
      <c r="N13" s="26">
        <v>2</v>
      </c>
      <c r="O13" s="26">
        <v>173</v>
      </c>
      <c r="P13" s="26">
        <v>35</v>
      </c>
      <c r="Q13" s="26">
        <v>14</v>
      </c>
      <c r="R13" s="26">
        <v>2</v>
      </c>
      <c r="S13" s="26">
        <v>0</v>
      </c>
      <c r="T13" s="26">
        <v>0</v>
      </c>
      <c r="U13" s="27">
        <f>SUM(M13:T13)</f>
        <v>226</v>
      </c>
      <c r="V13" s="28">
        <f t="shared" si="0"/>
        <v>3070967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38</v>
      </c>
      <c r="F14" s="22">
        <v>0</v>
      </c>
      <c r="G14" s="23">
        <v>0</v>
      </c>
      <c r="H14" s="23">
        <v>35223</v>
      </c>
      <c r="I14" s="23">
        <v>144682</v>
      </c>
      <c r="J14" s="23">
        <v>0</v>
      </c>
      <c r="K14" s="24">
        <v>9506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189411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38</v>
      </c>
      <c r="F15" s="22">
        <v>0</v>
      </c>
      <c r="G15" s="23">
        <v>306960</v>
      </c>
      <c r="H15" s="23">
        <v>0</v>
      </c>
      <c r="I15" s="23">
        <v>0</v>
      </c>
      <c r="J15" s="23">
        <v>0</v>
      </c>
      <c r="K15" s="24">
        <v>15724</v>
      </c>
      <c r="L15" s="25" t="s">
        <v>53</v>
      </c>
      <c r="M15" s="26">
        <v>5</v>
      </c>
      <c r="N15" s="26">
        <v>16</v>
      </c>
      <c r="O15" s="26">
        <v>0</v>
      </c>
      <c r="P15" s="26">
        <v>7</v>
      </c>
      <c r="Q15" s="26">
        <v>0</v>
      </c>
      <c r="R15" s="26">
        <v>0</v>
      </c>
      <c r="S15" s="26">
        <v>0</v>
      </c>
      <c r="T15" s="26">
        <v>0</v>
      </c>
      <c r="U15" s="27">
        <f>SUM(M15:T15)</f>
        <v>28</v>
      </c>
      <c r="V15" s="28">
        <f t="shared" si="0"/>
        <v>322684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38</v>
      </c>
      <c r="F16" s="22">
        <v>0</v>
      </c>
      <c r="G16" s="23">
        <v>687912</v>
      </c>
      <c r="H16" s="23">
        <v>283426</v>
      </c>
      <c r="I16" s="23">
        <v>0</v>
      </c>
      <c r="J16" s="23">
        <v>0</v>
      </c>
      <c r="K16" s="24">
        <v>68999</v>
      </c>
      <c r="L16" s="25" t="s">
        <v>53</v>
      </c>
      <c r="M16" s="26">
        <v>0</v>
      </c>
      <c r="N16" s="26">
        <v>0</v>
      </c>
      <c r="O16" s="26">
        <v>38</v>
      </c>
      <c r="P16" s="26">
        <v>12</v>
      </c>
      <c r="Q16" s="26">
        <v>3</v>
      </c>
      <c r="R16" s="26">
        <v>0</v>
      </c>
      <c r="S16" s="26">
        <v>0</v>
      </c>
      <c r="T16" s="26">
        <v>0</v>
      </c>
      <c r="U16" s="27">
        <f>SUM(M16:T16)</f>
        <v>53</v>
      </c>
      <c r="V16" s="28">
        <f t="shared" si="0"/>
        <v>1040337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ref="U17:U26" si="1">SUM(M17:T17)</f>
        <v>0</v>
      </c>
      <c r="V17" s="28">
        <f t="shared" ref="V17:V26" si="2">SUM(F17:K17)</f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1"/>
        <v>0</v>
      </c>
      <c r="V18" s="28">
        <f t="shared" si="2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1"/>
        <v>0</v>
      </c>
      <c r="V19" s="28">
        <f t="shared" si="2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1"/>
        <v>0</v>
      </c>
      <c r="V20" s="28">
        <f t="shared" si="2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1"/>
        <v>0</v>
      </c>
      <c r="V21" s="28">
        <f t="shared" si="2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1"/>
        <v>0</v>
      </c>
      <c r="V22" s="28">
        <f t="shared" si="2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1"/>
        <v>0</v>
      </c>
      <c r="V23" s="28">
        <f t="shared" si="2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1"/>
        <v>0</v>
      </c>
      <c r="V24" s="28">
        <f t="shared" si="2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1"/>
        <v>0</v>
      </c>
      <c r="V25" s="28">
        <f t="shared" si="2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1"/>
        <v>0</v>
      </c>
      <c r="V26" s="28">
        <f t="shared" si="2"/>
        <v>0</v>
      </c>
    </row>
  </sheetData>
  <autoFilter ref="A8:V8" xr:uid="{5CC47EAC-FDAE-4DBE-8286-182249B39890}"/>
  <conditionalFormatting sqref="V9:V16">
    <cfRule type="cellIs" dxfId="6" priority="8" operator="lessThan">
      <formula>0</formula>
    </cfRule>
  </conditionalFormatting>
  <conditionalFormatting sqref="V9:V16">
    <cfRule type="expression" dxfId="5" priority="6">
      <formula>#REF!&lt;0</formula>
    </cfRule>
  </conditionalFormatting>
  <conditionalFormatting sqref="D9:D16">
    <cfRule type="expression" dxfId="4" priority="5">
      <formula>OR($D9&gt;2022,AND($D9&lt;2022,$D9&lt;&gt;""))</formula>
    </cfRule>
  </conditionalFormatting>
  <conditionalFormatting sqref="V17:V26">
    <cfRule type="cellIs" dxfId="3" priority="4" operator="lessThan">
      <formula>0</formula>
    </cfRule>
  </conditionalFormatting>
  <conditionalFormatting sqref="V17:V26">
    <cfRule type="expression" dxfId="2" priority="2">
      <formula>#REF!&lt;0</formula>
    </cfRule>
  </conditionalFormatting>
  <conditionalFormatting sqref="D17:D26">
    <cfRule type="expression" dxfId="1" priority="1">
      <formula>OR($D17&gt;2022,AND($D17&lt;2022,$D17&lt;&gt;""))</formula>
    </cfRule>
  </conditionalFormatting>
  <conditionalFormatting sqref="C9:C26">
    <cfRule type="expression" dxfId="0" priority="9">
      <formula>(#REF!&gt;1)</formula>
    </cfRule>
  </conditionalFormatting>
  <dataValidations count="3">
    <dataValidation type="list" allowBlank="1" showInputMessage="1" showErrorMessage="1" sqref="L9:L26" xr:uid="{BB085EF8-259B-402C-8B6E-9842973C5AB7}">
      <formula1>"N/A, FMR, Actual Rent"</formula1>
    </dataValidation>
    <dataValidation type="list" allowBlank="1" showInputMessage="1" showErrorMessage="1" sqref="E9:E26" xr:uid="{D1D9D7C8-D0B5-4C22-9080-86B61E76909F}">
      <formula1>"PH, TH, Joint TH &amp; PH-RRH, HMIS, SSO, TRA, PRA, SRA, S+C/SRO"</formula1>
    </dataValidation>
    <dataValidation allowBlank="1" showErrorMessage="1" sqref="A8:V8" xr:uid="{A2D21EE3-BFB1-4D48-BF89-D92358351C8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2021-03-06T21:43:45Z</dcterms:created>
  <dcterms:modified xsi:type="dcterms:W3CDTF">2021-05-20T14:00:12Z</dcterms:modified>
</cp:coreProperties>
</file>