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500\"/>
    </mc:Choice>
  </mc:AlternateContent>
  <xr:revisionPtr revIDLastSave="0" documentId="13_ncr:1_{09958D50-5366-46C9-BE18-4D04E85C3AB3}" xr6:coauthVersionLast="46" xr6:coauthVersionMax="46" xr10:uidLastSave="{00000000-0000-0000-0000-000000000000}"/>
  <bookViews>
    <workbookView xWindow="-108" yWindow="-108" windowWidth="27288" windowHeight="17664" xr2:uid="{51445BDE-7341-4FB4-8291-F7518C13566C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 l="1"/>
  <c r="U18" i="1"/>
  <c r="V17" i="1"/>
  <c r="V16" i="1"/>
  <c r="U16" i="1"/>
  <c r="V15" i="1"/>
  <c r="V14" i="1"/>
  <c r="U14" i="1"/>
  <c r="V13" i="1"/>
  <c r="V12" i="1"/>
  <c r="U12" i="1"/>
  <c r="V11" i="1"/>
  <c r="V10" i="1"/>
  <c r="U10" i="1"/>
  <c r="V9" i="1"/>
  <c r="B5" i="1"/>
</calcChain>
</file>

<file path=xl/sharedStrings.xml><?xml version="1.0" encoding="utf-8"?>
<sst xmlns="http://schemas.openxmlformats.org/spreadsheetml/2006/main" count="84" uniqueCount="64">
  <si>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</si>
  <si>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</si>
  <si>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</si>
  <si>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</si>
  <si>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</si>
  <si>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</si>
  <si>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</si>
  <si>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</si>
  <si>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</si>
  <si>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</si>
  <si>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</si>
  <si>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</si>
  <si>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</si>
  <si>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</si>
  <si>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</si>
  <si>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</si>
  <si>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</si>
  <si>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</si>
  <si>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</si>
  <si>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</si>
  <si>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</si>
  <si>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</si>
  <si>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</si>
  <si>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</si>
  <si>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</si>
  <si>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</si>
  <si>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</si>
  <si>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</si>
  <si>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CA-507</t>
  </si>
  <si>
    <t>Homeward Bound of Marin</t>
  </si>
  <si>
    <t>Palm Court Consolidated</t>
  </si>
  <si>
    <t>CA0218L9T072013</t>
  </si>
  <si>
    <t>PH</t>
  </si>
  <si>
    <t/>
  </si>
  <si>
    <t>San Francisco</t>
  </si>
  <si>
    <t>Marin County CoC</t>
  </si>
  <si>
    <t>County of Marin</t>
  </si>
  <si>
    <t>Housing Authority of the County of Marin</t>
  </si>
  <si>
    <t>CA0221L9T072013</t>
  </si>
  <si>
    <t>Buckelew Programs</t>
  </si>
  <si>
    <t>CA0223L9T072013</t>
  </si>
  <si>
    <t>CA0756L9T072012</t>
  </si>
  <si>
    <t>Housing at Last</t>
  </si>
  <si>
    <t>CA1307L9T072006</t>
  </si>
  <si>
    <t>Ritter Center</t>
  </si>
  <si>
    <t>CA1309L9T072006</t>
  </si>
  <si>
    <t>Family Place</t>
  </si>
  <si>
    <t>CA1473L9T072005</t>
  </si>
  <si>
    <t>CA1551L9T072004</t>
  </si>
  <si>
    <t>Marin County CoC Coordinated Entry</t>
  </si>
  <si>
    <t>CA1552L9T072004</t>
  </si>
  <si>
    <t>SSO</t>
  </si>
  <si>
    <t>Center for Domestic Peace</t>
  </si>
  <si>
    <t>CA1750D9T072002</t>
  </si>
  <si>
    <t>Joint TH &amp; PH-RRH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</si>
  <si>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</si>
  <si>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</si>
  <si>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</si>
  <si>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Shelter Plus Care 1 FY2020</t>
  </si>
  <si>
    <t>Marin SHP2 01.01.22-12.31.22</t>
  </si>
  <si>
    <t>Shelter Plus Care 3 FY2020</t>
  </si>
  <si>
    <t>HFE Renewal Project Application FY2020</t>
  </si>
  <si>
    <t>Shelter plus Care Expansion FY2020</t>
  </si>
  <si>
    <t>Domestic Violence Housing First DV Bonus 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</si>
</sst>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C8952-FD5B-4D82-80CA-2A9ECFAEB469}">
  <sheetPr codeName="Sheet26">
    <pageSetUpPr fitToPage="1"/>
  </sheetPr>
  <dimension ref="A1:V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55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56</v>
      </c>
      <c r="B5" s="34">
        <f ca="1">SUM(OFFSET(V8,1,0,500,1))</f>
        <v>4970807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413347</v>
      </c>
      <c r="G9" s="23">
        <v>0</v>
      </c>
      <c r="H9" s="23">
        <v>39922</v>
      </c>
      <c r="I9" s="23">
        <v>0</v>
      </c>
      <c r="J9" s="23">
        <v>0</v>
      </c>
      <c r="K9" s="24">
        <v>9304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/>
      <c r="V9" s="28">
        <f t="shared" ref="V9:V18" si="0">SUM(F9:K9)</f>
        <v>462573</v>
      </c>
    </row>
    <row r="10" spans="1:22" x14ac:dyDescent="0.3">
      <c r="A10" s="19" t="s">
        <v>37</v>
      </c>
      <c r="B10" s="19" t="s">
        <v>58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1811328</v>
      </c>
      <c r="H10" s="23">
        <v>0</v>
      </c>
      <c r="I10" s="23">
        <v>0</v>
      </c>
      <c r="J10" s="23">
        <v>0</v>
      </c>
      <c r="K10" s="24">
        <v>62181</v>
      </c>
      <c r="L10" s="25" t="s">
        <v>57</v>
      </c>
      <c r="M10" s="26">
        <v>0</v>
      </c>
      <c r="N10" s="26">
        <v>0</v>
      </c>
      <c r="O10" s="26">
        <v>44</v>
      </c>
      <c r="P10" s="26">
        <v>5</v>
      </c>
      <c r="Q10" s="26">
        <v>1</v>
      </c>
      <c r="R10" s="26">
        <v>0</v>
      </c>
      <c r="S10" s="26">
        <v>0</v>
      </c>
      <c r="T10" s="26">
        <v>0</v>
      </c>
      <c r="U10" s="27">
        <f>SUM(M10:T10)</f>
        <v>50</v>
      </c>
      <c r="V10" s="28">
        <f t="shared" si="0"/>
        <v>1873509</v>
      </c>
    </row>
    <row r="11" spans="1:22" x14ac:dyDescent="0.3">
      <c r="A11" s="19" t="s">
        <v>39</v>
      </c>
      <c r="B11" s="19" t="s">
        <v>59</v>
      </c>
      <c r="C11" s="20" t="s">
        <v>40</v>
      </c>
      <c r="D11" s="20">
        <v>2022</v>
      </c>
      <c r="E11" s="21" t="s">
        <v>32</v>
      </c>
      <c r="F11" s="22">
        <v>266582</v>
      </c>
      <c r="G11" s="23">
        <v>0</v>
      </c>
      <c r="H11" s="23">
        <v>85326</v>
      </c>
      <c r="I11" s="23">
        <v>57612</v>
      </c>
      <c r="J11" s="23">
        <v>0</v>
      </c>
      <c r="K11" s="24">
        <v>13937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/>
      <c r="V11" s="28">
        <f t="shared" si="0"/>
        <v>423457</v>
      </c>
    </row>
    <row r="12" spans="1:22" x14ac:dyDescent="0.3">
      <c r="A12" s="19" t="s">
        <v>37</v>
      </c>
      <c r="B12" s="19" t="s">
        <v>60</v>
      </c>
      <c r="C12" s="20" t="s">
        <v>41</v>
      </c>
      <c r="D12" s="20">
        <v>2022</v>
      </c>
      <c r="E12" s="21" t="s">
        <v>32</v>
      </c>
      <c r="F12" s="22">
        <v>0</v>
      </c>
      <c r="G12" s="23">
        <v>105228</v>
      </c>
      <c r="H12" s="23">
        <v>0</v>
      </c>
      <c r="I12" s="23">
        <v>0</v>
      </c>
      <c r="J12" s="23">
        <v>0</v>
      </c>
      <c r="K12" s="24">
        <v>3586</v>
      </c>
      <c r="L12" s="25" t="s">
        <v>57</v>
      </c>
      <c r="M12" s="26">
        <v>0</v>
      </c>
      <c r="N12" s="26">
        <v>0</v>
      </c>
      <c r="O12" s="26">
        <v>3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>SUM(M12:T12)</f>
        <v>3</v>
      </c>
      <c r="V12" s="28">
        <f t="shared" si="0"/>
        <v>108814</v>
      </c>
    </row>
    <row r="13" spans="1:22" x14ac:dyDescent="0.3">
      <c r="A13" s="19" t="s">
        <v>29</v>
      </c>
      <c r="B13" s="19" t="s">
        <v>42</v>
      </c>
      <c r="C13" s="20" t="s">
        <v>43</v>
      </c>
      <c r="D13" s="20">
        <v>2022</v>
      </c>
      <c r="E13" s="21" t="s">
        <v>32</v>
      </c>
      <c r="F13" s="22">
        <v>589109</v>
      </c>
      <c r="G13" s="23">
        <v>0</v>
      </c>
      <c r="H13" s="23">
        <v>135800</v>
      </c>
      <c r="I13" s="23">
        <v>33939</v>
      </c>
      <c r="J13" s="23">
        <v>6000</v>
      </c>
      <c r="K13" s="24">
        <v>5000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/>
      <c r="V13" s="28">
        <f t="shared" si="0"/>
        <v>769848</v>
      </c>
    </row>
    <row r="14" spans="1:22" x14ac:dyDescent="0.3">
      <c r="A14" s="19" t="s">
        <v>44</v>
      </c>
      <c r="B14" s="19" t="s">
        <v>61</v>
      </c>
      <c r="C14" s="20" t="s">
        <v>45</v>
      </c>
      <c r="D14" s="20">
        <v>2022</v>
      </c>
      <c r="E14" s="21" t="s">
        <v>32</v>
      </c>
      <c r="F14" s="22">
        <v>0</v>
      </c>
      <c r="G14" s="23">
        <v>175380</v>
      </c>
      <c r="H14" s="23">
        <v>33782</v>
      </c>
      <c r="I14" s="23">
        <v>0</v>
      </c>
      <c r="J14" s="23">
        <v>0</v>
      </c>
      <c r="K14" s="24">
        <v>11116</v>
      </c>
      <c r="L14" s="25" t="s">
        <v>57</v>
      </c>
      <c r="M14" s="26">
        <v>0</v>
      </c>
      <c r="N14" s="26">
        <v>0</v>
      </c>
      <c r="O14" s="26">
        <v>5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>SUM(M14:T14)</f>
        <v>5</v>
      </c>
      <c r="V14" s="28">
        <f t="shared" si="0"/>
        <v>220278</v>
      </c>
    </row>
    <row r="15" spans="1:22" x14ac:dyDescent="0.3">
      <c r="A15" s="19" t="s">
        <v>29</v>
      </c>
      <c r="B15" s="19" t="s">
        <v>46</v>
      </c>
      <c r="C15" s="20" t="s">
        <v>47</v>
      </c>
      <c r="D15" s="20">
        <v>2022</v>
      </c>
      <c r="E15" s="21" t="s">
        <v>32</v>
      </c>
      <c r="F15" s="22">
        <v>384369</v>
      </c>
      <c r="G15" s="23">
        <v>0</v>
      </c>
      <c r="H15" s="23">
        <v>90008</v>
      </c>
      <c r="I15" s="23">
        <v>28330</v>
      </c>
      <c r="J15" s="23">
        <v>1520</v>
      </c>
      <c r="K15" s="24">
        <v>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/>
      <c r="V15" s="28">
        <f t="shared" si="0"/>
        <v>504227</v>
      </c>
    </row>
    <row r="16" spans="1:22" x14ac:dyDescent="0.3">
      <c r="A16" s="19" t="s">
        <v>37</v>
      </c>
      <c r="B16" s="19" t="s">
        <v>62</v>
      </c>
      <c r="C16" s="20" t="s">
        <v>48</v>
      </c>
      <c r="D16" s="20">
        <v>2022</v>
      </c>
      <c r="E16" s="21" t="s">
        <v>32</v>
      </c>
      <c r="F16" s="22">
        <v>0</v>
      </c>
      <c r="G16" s="23">
        <v>231780</v>
      </c>
      <c r="H16" s="23">
        <v>16224</v>
      </c>
      <c r="I16" s="23">
        <v>0</v>
      </c>
      <c r="J16" s="23">
        <v>0</v>
      </c>
      <c r="K16" s="24">
        <v>0</v>
      </c>
      <c r="L16" s="25" t="s">
        <v>57</v>
      </c>
      <c r="M16" s="26">
        <v>0</v>
      </c>
      <c r="N16" s="26">
        <v>2</v>
      </c>
      <c r="O16" s="26">
        <v>5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>SUM(M16:T16)</f>
        <v>7</v>
      </c>
      <c r="V16" s="28">
        <f t="shared" si="0"/>
        <v>248004</v>
      </c>
    </row>
    <row r="17" spans="1:22" x14ac:dyDescent="0.3">
      <c r="A17" s="19" t="s">
        <v>36</v>
      </c>
      <c r="B17" s="19" t="s">
        <v>49</v>
      </c>
      <c r="C17" s="20" t="s">
        <v>50</v>
      </c>
      <c r="D17" s="20">
        <v>2022</v>
      </c>
      <c r="E17" s="21" t="s">
        <v>51</v>
      </c>
      <c r="F17" s="22">
        <v>0</v>
      </c>
      <c r="G17" s="23">
        <v>0</v>
      </c>
      <c r="H17" s="23">
        <v>238175</v>
      </c>
      <c r="I17" s="23">
        <v>0</v>
      </c>
      <c r="J17" s="23">
        <v>0</v>
      </c>
      <c r="K17" s="24">
        <v>10318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/>
      <c r="V17" s="28">
        <f t="shared" si="0"/>
        <v>248493</v>
      </c>
    </row>
    <row r="18" spans="1:22" x14ac:dyDescent="0.3">
      <c r="A18" s="19" t="s">
        <v>52</v>
      </c>
      <c r="B18" s="19" t="s">
        <v>63</v>
      </c>
      <c r="C18" s="20" t="s">
        <v>53</v>
      </c>
      <c r="D18" s="20">
        <v>2022</v>
      </c>
      <c r="E18" s="21" t="s">
        <v>54</v>
      </c>
      <c r="F18" s="22">
        <v>0</v>
      </c>
      <c r="G18" s="23">
        <v>85272</v>
      </c>
      <c r="H18" s="23">
        <v>17242</v>
      </c>
      <c r="I18" s="23">
        <v>0</v>
      </c>
      <c r="J18" s="23">
        <v>0</v>
      </c>
      <c r="K18" s="24">
        <v>9090</v>
      </c>
      <c r="L18" s="25" t="s">
        <v>57</v>
      </c>
      <c r="M18" s="26">
        <v>0</v>
      </c>
      <c r="N18" s="26">
        <v>0</v>
      </c>
      <c r="O18" s="26">
        <v>0</v>
      </c>
      <c r="P18" s="26">
        <v>2</v>
      </c>
      <c r="Q18" s="26">
        <v>0</v>
      </c>
      <c r="R18" s="26">
        <v>0</v>
      </c>
      <c r="S18" s="26">
        <v>0</v>
      </c>
      <c r="T18" s="26">
        <v>0</v>
      </c>
      <c r="U18" s="27">
        <f>SUM(M18:T18)</f>
        <v>2</v>
      </c>
      <c r="V18" s="28">
        <f t="shared" si="0"/>
        <v>111604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ref="U19:U28" si="1">SUM(M19:T19)</f>
        <v>0</v>
      </c>
      <c r="V19" s="28">
        <f t="shared" ref="V19:V28" si="2">SUM(F19:K19)</f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1"/>
        <v>0</v>
      </c>
      <c r="V20" s="28">
        <f t="shared" si="2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1"/>
        <v>0</v>
      </c>
      <c r="V21" s="28">
        <f t="shared" si="2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1"/>
        <v>0</v>
      </c>
      <c r="V22" s="28">
        <f t="shared" si="2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1"/>
        <v>0</v>
      </c>
      <c r="V23" s="28">
        <f t="shared" si="2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1"/>
        <v>0</v>
      </c>
      <c r="V24" s="28">
        <f t="shared" si="2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1"/>
        <v>0</v>
      </c>
      <c r="V25" s="28">
        <f t="shared" si="2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1"/>
        <v>0</v>
      </c>
      <c r="V26" s="28">
        <f t="shared" si="2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1"/>
        <v>0</v>
      </c>
      <c r="V27" s="28">
        <f t="shared" si="2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1"/>
        <v>0</v>
      </c>
      <c r="V28" s="28">
        <f t="shared" si="2"/>
        <v>0</v>
      </c>
    </row>
  </sheetData>
  <autoFilter ref="A8:V8" xr:uid="{9F0BE40B-5462-467F-8A9F-02B6DE841E1F}"/>
  <conditionalFormatting sqref="V9:V18">
    <cfRule type="cellIs" dxfId="6" priority="8" operator="lessThan">
      <formula>0</formula>
    </cfRule>
  </conditionalFormatting>
  <conditionalFormatting sqref="V9:V18">
    <cfRule type="expression" dxfId="5" priority="6">
      <formula>#REF!&lt;0</formula>
    </cfRule>
  </conditionalFormatting>
  <conditionalFormatting sqref="D9:D18">
    <cfRule type="expression" dxfId="4" priority="5">
      <formula>OR($D9&gt;2022,AND($D9&lt;2022,$D9&lt;&gt;""))</formula>
    </cfRule>
  </conditionalFormatting>
  <conditionalFormatting sqref="V19:V28">
    <cfRule type="cellIs" dxfId="3" priority="4" operator="lessThan">
      <formula>0</formula>
    </cfRule>
  </conditionalFormatting>
  <conditionalFormatting sqref="V19:V28">
    <cfRule type="expression" dxfId="2" priority="2">
      <formula>#REF!&lt;0</formula>
    </cfRule>
  </conditionalFormatting>
  <conditionalFormatting sqref="D19:D28">
    <cfRule type="expression" dxfId="1" priority="1">
      <formula>OR($D19&gt;2022,AND($D19&lt;2022,$D19&lt;&gt;""))</formula>
    </cfRule>
  </conditionalFormatting>
  <conditionalFormatting sqref="C9:C28">
    <cfRule type="expression" dxfId="0" priority="9">
      <formula>(#REF!&gt;1)</formula>
    </cfRule>
  </conditionalFormatting>
  <dataValidations count="3">
    <dataValidation type="list" allowBlank="1" showInputMessage="1" showErrorMessage="1" sqref="L9:L28" xr:uid="{518A36FB-AA33-43EE-BF96-0764B701D54E}">
      <formula1>"N/A, FMR, Actual Rent"</formula1>
    </dataValidation>
    <dataValidation type="list" allowBlank="1" showInputMessage="1" showErrorMessage="1" sqref="E9:E28" xr:uid="{D3D0EF66-3E32-478C-BE6B-DA0267F6AEC9}">
      <formula1>"PH, TH, Joint TH &amp; PH-RRH, HMIS, SSO, TRA, PRA, SRA, S+C/SRO"</formula1>
    </dataValidation>
    <dataValidation allowBlank="1" showErrorMessage="1" sqref="A8:V8" xr:uid="{7A7C5879-DD37-43AA-AEBD-55E528F1617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2021-03-06T21:43:47Z</dcterms:created>
  <dcterms:modified xsi:type="dcterms:W3CDTF">2021-05-20T14:00:11Z</dcterms:modified>
</cp:coreProperties>
</file>