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CA-500\"/>
    </mc:Choice>
  </mc:AlternateContent>
  <xr:revisionPtr revIDLastSave="0" documentId="13_ncr:1_{394B6006-7320-4002-9073-38B2892B3129}" xr6:coauthVersionLast="46" xr6:coauthVersionMax="46" xr10:uidLastSave="{00000000-0000-0000-0000-000000000000}"/>
  <bookViews>
    <workbookView xWindow="-108" yWindow="-108" windowWidth="27288" windowHeight="17664" xr2:uid="{D5B1FAD9-3B62-46E8-B924-07E9C18D75D1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11" i="1" l="1"/>
  <c r="V20" i="1" l="1"/>
  <c r="V19" i="1"/>
  <c r="U19" i="1"/>
  <c r="V18" i="1"/>
  <c r="V17" i="1"/>
  <c r="V16" i="1"/>
  <c r="V15" i="1"/>
  <c r="U15" i="1"/>
  <c r="V14" i="1"/>
  <c r="V13" i="1"/>
  <c r="V12" i="1"/>
  <c r="V10" i="1"/>
  <c r="V9" i="1"/>
  <c r="B5" i="1"/>
</calcChain>
</file>

<file path=xl/sharedStrings.xml><?xml version="1.0" encoding="utf-8"?>
<sst xmlns="http://schemas.openxmlformats.org/spreadsheetml/2006/main" count="94" uniqueCount="69">
  <si>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</si>
  <si>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</si>
  <si>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</si>
  <si>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</si>
  <si>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</si>
  <si>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</si>
  <si>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</si>
  <si>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</si>
  <si>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</si>
  <si>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</si>
  <si>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</si>
  <si>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</si>
  <si>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</si>
  <si>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</si>
  <si>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</si>
  <si>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</si>
  <si>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</si>
  <si>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</si>
  <si>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</si>
  <si>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</si>
  <si>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</si>
  <si>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</si>
  <si>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</si>
  <si>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</si>
  <si>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</si>
  <si>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</si>
  <si>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</si>
  <si>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</si>
  <si>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CA-506</t>
  </si>
  <si>
    <t>Housing Authority of the County of Monterey</t>
  </si>
  <si>
    <t>Homeward Bound</t>
  </si>
  <si>
    <t>CA0204L9T062013</t>
  </si>
  <si>
    <t>TH</t>
  </si>
  <si>
    <t/>
  </si>
  <si>
    <t>San Francisco</t>
  </si>
  <si>
    <t>Salinas/Monterey, San Benito Counties CoC</t>
  </si>
  <si>
    <t>Coalition of Homeless Services Providers</t>
  </si>
  <si>
    <t>Interim, Inc.</t>
  </si>
  <si>
    <t>Men In Transition</t>
  </si>
  <si>
    <t>CA0205L9T062013</t>
  </si>
  <si>
    <t>MOST/Lexington Court</t>
  </si>
  <si>
    <t>CA0206L9T062013</t>
  </si>
  <si>
    <t>CA0207L9T062013</t>
  </si>
  <si>
    <t>Sandy Shores</t>
  </si>
  <si>
    <t>CA0208L9T062013</t>
  </si>
  <si>
    <t>PH</t>
  </si>
  <si>
    <t>Veterans Transition Center</t>
  </si>
  <si>
    <t>The Coming Home Program</t>
  </si>
  <si>
    <t>CA0210L9T062013</t>
  </si>
  <si>
    <t>Shelter Plus Care #2</t>
  </si>
  <si>
    <t>CA0755L9T062012</t>
  </si>
  <si>
    <t>MCHOPE</t>
  </si>
  <si>
    <t>CA0958L9T062008</t>
  </si>
  <si>
    <t>Community Human Services</t>
  </si>
  <si>
    <t>CA1034L9T062010</t>
  </si>
  <si>
    <t>San Benito, County of</t>
  </si>
  <si>
    <t>Helping Hands Program</t>
  </si>
  <si>
    <t>CA1072L9T062008</t>
  </si>
  <si>
    <t>MidPen Housing Corporation</t>
  </si>
  <si>
    <t>Moon Gate Plaza</t>
  </si>
  <si>
    <t>CA1652L9T062003</t>
  </si>
  <si>
    <t>Hayes Circle Permanent Housing Support</t>
  </si>
  <si>
    <t>CA1839L9T062001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</si>
  <si>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</si>
  <si>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</si>
  <si>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</si>
  <si>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</si>
  <si>
    <t>Pueblo Del Mar 2020</t>
  </si>
  <si>
    <t>Safe Passage Renewal FY2020 (21/22)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</si>
</sst>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60228-01AC-419A-ACA5-B08C562574B5}">
  <sheetPr codeName="Sheet25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63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64</v>
      </c>
      <c r="B5" s="34">
        <f ca="1">SUM(OFFSET(V8,1,0,500,1))</f>
        <v>1844019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59468</v>
      </c>
      <c r="I9" s="23">
        <v>51008</v>
      </c>
      <c r="J9" s="23">
        <v>0</v>
      </c>
      <c r="K9" s="24">
        <v>7733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/>
      <c r="V9" s="28">
        <f t="shared" ref="V9:V20" si="0">SUM(F9:K9)</f>
        <v>118209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89231</v>
      </c>
      <c r="I10" s="23">
        <v>69435</v>
      </c>
      <c r="J10" s="23">
        <v>0</v>
      </c>
      <c r="K10" s="24">
        <v>11106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/>
      <c r="V10" s="28">
        <f t="shared" si="0"/>
        <v>169772</v>
      </c>
    </row>
    <row r="11" spans="1:22" x14ac:dyDescent="0.3">
      <c r="A11" s="19" t="s">
        <v>29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0</v>
      </c>
      <c r="H11" s="23">
        <v>53187</v>
      </c>
      <c r="I11" s="23">
        <v>48149</v>
      </c>
      <c r="J11" s="23">
        <v>0</v>
      </c>
      <c r="K11" s="24">
        <v>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/>
      <c r="V11" s="28">
        <f t="shared" si="0"/>
        <v>101336</v>
      </c>
    </row>
    <row r="12" spans="1:22" x14ac:dyDescent="0.3">
      <c r="A12" s="19" t="s">
        <v>29</v>
      </c>
      <c r="B12" s="19" t="s">
        <v>67</v>
      </c>
      <c r="C12" s="20" t="s">
        <v>42</v>
      </c>
      <c r="D12" s="20">
        <v>2022</v>
      </c>
      <c r="E12" s="21" t="s">
        <v>32</v>
      </c>
      <c r="F12" s="22">
        <v>0</v>
      </c>
      <c r="G12" s="23">
        <v>0</v>
      </c>
      <c r="H12" s="23">
        <v>49367</v>
      </c>
      <c r="I12" s="23">
        <v>107050</v>
      </c>
      <c r="J12" s="23">
        <v>0</v>
      </c>
      <c r="K12" s="24">
        <v>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/>
      <c r="V12" s="28">
        <f t="shared" si="0"/>
        <v>156417</v>
      </c>
    </row>
    <row r="13" spans="1:22" x14ac:dyDescent="0.3">
      <c r="A13" s="19" t="s">
        <v>37</v>
      </c>
      <c r="B13" s="19" t="s">
        <v>43</v>
      </c>
      <c r="C13" s="20" t="s">
        <v>44</v>
      </c>
      <c r="D13" s="20">
        <v>2022</v>
      </c>
      <c r="E13" s="21" t="s">
        <v>45</v>
      </c>
      <c r="F13" s="22">
        <v>0</v>
      </c>
      <c r="G13" s="23">
        <v>0</v>
      </c>
      <c r="H13" s="23">
        <v>27010</v>
      </c>
      <c r="I13" s="23">
        <v>91362</v>
      </c>
      <c r="J13" s="23">
        <v>0</v>
      </c>
      <c r="K13" s="24">
        <v>6492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/>
      <c r="V13" s="28">
        <f t="shared" si="0"/>
        <v>124864</v>
      </c>
    </row>
    <row r="14" spans="1:22" x14ac:dyDescent="0.3">
      <c r="A14" s="19" t="s">
        <v>46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0</v>
      </c>
      <c r="G14" s="23">
        <v>0</v>
      </c>
      <c r="H14" s="23">
        <v>34883</v>
      </c>
      <c r="I14" s="23">
        <v>42370</v>
      </c>
      <c r="J14" s="23">
        <v>0</v>
      </c>
      <c r="K14" s="24">
        <v>5302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/>
      <c r="V14" s="28">
        <f t="shared" si="0"/>
        <v>82555</v>
      </c>
    </row>
    <row r="15" spans="1:22" x14ac:dyDescent="0.3">
      <c r="A15" s="19" t="s">
        <v>37</v>
      </c>
      <c r="B15" s="19" t="s">
        <v>49</v>
      </c>
      <c r="C15" s="20" t="s">
        <v>50</v>
      </c>
      <c r="D15" s="20">
        <v>2022</v>
      </c>
      <c r="E15" s="21" t="s">
        <v>45</v>
      </c>
      <c r="F15" s="22">
        <v>0</v>
      </c>
      <c r="G15" s="23">
        <v>169680</v>
      </c>
      <c r="H15" s="23">
        <v>0</v>
      </c>
      <c r="I15" s="23">
        <v>0</v>
      </c>
      <c r="J15" s="23">
        <v>0</v>
      </c>
      <c r="K15" s="24">
        <v>7949</v>
      </c>
      <c r="L15" s="25" t="s">
        <v>66</v>
      </c>
      <c r="M15" s="26">
        <v>0</v>
      </c>
      <c r="N15" s="26">
        <v>0</v>
      </c>
      <c r="O15" s="26">
        <v>14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>SUM(M15:T15)</f>
        <v>14</v>
      </c>
      <c r="V15" s="28">
        <f t="shared" si="0"/>
        <v>177629</v>
      </c>
    </row>
    <row r="16" spans="1:22" x14ac:dyDescent="0.3">
      <c r="A16" s="19" t="s">
        <v>37</v>
      </c>
      <c r="B16" s="19" t="s">
        <v>51</v>
      </c>
      <c r="C16" s="20" t="s">
        <v>52</v>
      </c>
      <c r="D16" s="20">
        <v>2022</v>
      </c>
      <c r="E16" s="21" t="s">
        <v>45</v>
      </c>
      <c r="F16" s="22">
        <v>117205</v>
      </c>
      <c r="G16" s="23">
        <v>0</v>
      </c>
      <c r="H16" s="23">
        <v>11514</v>
      </c>
      <c r="I16" s="23">
        <v>0</v>
      </c>
      <c r="J16" s="23">
        <v>0</v>
      </c>
      <c r="K16" s="24">
        <v>6309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/>
      <c r="V16" s="28">
        <f t="shared" si="0"/>
        <v>135028</v>
      </c>
    </row>
    <row r="17" spans="1:22" x14ac:dyDescent="0.3">
      <c r="A17" s="19" t="s">
        <v>53</v>
      </c>
      <c r="B17" s="19" t="s">
        <v>68</v>
      </c>
      <c r="C17" s="20" t="s">
        <v>54</v>
      </c>
      <c r="D17" s="20">
        <v>2022</v>
      </c>
      <c r="E17" s="21" t="s">
        <v>32</v>
      </c>
      <c r="F17" s="22">
        <v>0</v>
      </c>
      <c r="G17" s="23">
        <v>0</v>
      </c>
      <c r="H17" s="23">
        <v>47480</v>
      </c>
      <c r="I17" s="23">
        <v>74552</v>
      </c>
      <c r="J17" s="23">
        <v>0</v>
      </c>
      <c r="K17" s="24">
        <v>8542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/>
      <c r="V17" s="28">
        <f t="shared" si="0"/>
        <v>130574</v>
      </c>
    </row>
    <row r="18" spans="1:22" x14ac:dyDescent="0.3">
      <c r="A18" s="19" t="s">
        <v>55</v>
      </c>
      <c r="B18" s="19" t="s">
        <v>56</v>
      </c>
      <c r="C18" s="20" t="s">
        <v>57</v>
      </c>
      <c r="D18" s="20">
        <v>2022</v>
      </c>
      <c r="E18" s="21" t="s">
        <v>45</v>
      </c>
      <c r="F18" s="22">
        <v>223560</v>
      </c>
      <c r="G18" s="23">
        <v>0</v>
      </c>
      <c r="H18" s="23">
        <v>31692</v>
      </c>
      <c r="I18" s="23">
        <v>20017</v>
      </c>
      <c r="J18" s="23">
        <v>0</v>
      </c>
      <c r="K18" s="24">
        <v>13864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/>
      <c r="V18" s="28">
        <f t="shared" si="0"/>
        <v>289133</v>
      </c>
    </row>
    <row r="19" spans="1:22" x14ac:dyDescent="0.3">
      <c r="A19" s="19" t="s">
        <v>58</v>
      </c>
      <c r="B19" s="19" t="s">
        <v>59</v>
      </c>
      <c r="C19" s="20" t="s">
        <v>60</v>
      </c>
      <c r="D19" s="20">
        <v>2022</v>
      </c>
      <c r="E19" s="21" t="s">
        <v>45</v>
      </c>
      <c r="F19" s="22">
        <v>0</v>
      </c>
      <c r="G19" s="23">
        <v>161760</v>
      </c>
      <c r="H19" s="23">
        <v>72344</v>
      </c>
      <c r="I19" s="23">
        <v>0</v>
      </c>
      <c r="J19" s="23">
        <v>0</v>
      </c>
      <c r="K19" s="24">
        <v>13136</v>
      </c>
      <c r="L19" s="25" t="s">
        <v>65</v>
      </c>
      <c r="M19" s="26">
        <v>0</v>
      </c>
      <c r="N19" s="26">
        <v>10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>SUM(M19:T19)</f>
        <v>10</v>
      </c>
      <c r="V19" s="28">
        <f t="shared" si="0"/>
        <v>247240</v>
      </c>
    </row>
    <row r="20" spans="1:22" x14ac:dyDescent="0.3">
      <c r="A20" s="19" t="s">
        <v>46</v>
      </c>
      <c r="B20" s="19" t="s">
        <v>61</v>
      </c>
      <c r="C20" s="20" t="s">
        <v>62</v>
      </c>
      <c r="D20" s="20">
        <v>2022</v>
      </c>
      <c r="E20" s="21" t="s">
        <v>45</v>
      </c>
      <c r="F20" s="22">
        <v>0</v>
      </c>
      <c r="G20" s="23">
        <v>0</v>
      </c>
      <c r="H20" s="23">
        <v>103474</v>
      </c>
      <c r="I20" s="23">
        <v>0</v>
      </c>
      <c r="J20" s="23">
        <v>0</v>
      </c>
      <c r="K20" s="24">
        <v>7788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/>
      <c r="V20" s="28">
        <f t="shared" si="0"/>
        <v>111262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ref="U21:U30" si="1">SUM(M21:T21)</f>
        <v>0</v>
      </c>
      <c r="V21" s="28">
        <f t="shared" ref="V21:V30" si="2">SUM(F21:K21)</f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1"/>
        <v>0</v>
      </c>
      <c r="V22" s="28">
        <f t="shared" si="2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1"/>
        <v>0</v>
      </c>
      <c r="V23" s="28">
        <f t="shared" si="2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1"/>
        <v>0</v>
      </c>
      <c r="V24" s="28">
        <f t="shared" si="2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1"/>
        <v>0</v>
      </c>
      <c r="V25" s="28">
        <f t="shared" si="2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1"/>
        <v>0</v>
      </c>
      <c r="V26" s="28">
        <f t="shared" si="2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1"/>
        <v>0</v>
      </c>
      <c r="V27" s="28">
        <f t="shared" si="2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1"/>
        <v>0</v>
      </c>
      <c r="V28" s="28">
        <f t="shared" si="2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1"/>
        <v>0</v>
      </c>
      <c r="V29" s="28">
        <f t="shared" si="2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1"/>
        <v>0</v>
      </c>
      <c r="V30" s="28">
        <f t="shared" si="2"/>
        <v>0</v>
      </c>
    </row>
  </sheetData>
  <autoFilter ref="A8:V8" xr:uid="{181DD399-A11C-4D7F-89A4-9DBAC40208F1}"/>
  <conditionalFormatting sqref="V9:V20">
    <cfRule type="cellIs" dxfId="6" priority="8" operator="lessThan">
      <formula>0</formula>
    </cfRule>
  </conditionalFormatting>
  <conditionalFormatting sqref="V9:V20">
    <cfRule type="expression" dxfId="5" priority="6">
      <formula>#REF!&lt;0</formula>
    </cfRule>
  </conditionalFormatting>
  <conditionalFormatting sqref="D9:D20">
    <cfRule type="expression" dxfId="4" priority="5">
      <formula>OR($D9&gt;2022,AND($D9&lt;2022,$D9&lt;&gt;""))</formula>
    </cfRule>
  </conditionalFormatting>
  <conditionalFormatting sqref="V21:V30">
    <cfRule type="cellIs" dxfId="3" priority="4" operator="lessThan">
      <formula>0</formula>
    </cfRule>
  </conditionalFormatting>
  <conditionalFormatting sqref="V21:V30">
    <cfRule type="expression" dxfId="2" priority="2">
      <formula>#REF!&lt;0</formula>
    </cfRule>
  </conditionalFormatting>
  <conditionalFormatting sqref="D21:D30">
    <cfRule type="expression" dxfId="1" priority="1">
      <formula>OR($D21&gt;2022,AND($D21&lt;2022,$D21&lt;&gt;""))</formula>
    </cfRule>
  </conditionalFormatting>
  <conditionalFormatting sqref="C9:C30">
    <cfRule type="expression" dxfId="0" priority="9">
      <formula>(#REF!&gt;1)</formula>
    </cfRule>
  </conditionalFormatting>
  <dataValidations count="3">
    <dataValidation type="list" allowBlank="1" showInputMessage="1" showErrorMessage="1" sqref="L9:L30" xr:uid="{A2570833-9CF9-483F-9781-01F4AAE50357}">
      <formula1>"N/A, FMR, Actual Rent"</formula1>
    </dataValidation>
    <dataValidation type="list" allowBlank="1" showInputMessage="1" showErrorMessage="1" sqref="E9:E30" xr:uid="{80FD8A40-7FF9-4616-95EE-57C363AFF35B}">
      <formula1>"PH, TH, Joint TH &amp; PH-RRH, HMIS, SSO, TRA, PRA, SRA, S+C/SRO"</formula1>
    </dataValidation>
    <dataValidation allowBlank="1" showErrorMessage="1" sqref="A8:V8" xr:uid="{F954EA48-0023-40DD-A1E8-D93AC323561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2021-03-06T21:43:47Z</dcterms:created>
  <dcterms:modified xsi:type="dcterms:W3CDTF">2021-05-20T14:00:11Z</dcterms:modified>
</cp:coreProperties>
</file>