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500\"/>
    </mc:Choice>
  </mc:AlternateContent>
  <xr:revisionPtr revIDLastSave="0" documentId="13_ncr:1_{437FD17A-E6AC-4083-8EFC-43F9B4F0D058}" xr6:coauthVersionLast="46" xr6:coauthVersionMax="46" xr10:uidLastSave="{00000000-0000-0000-0000-000000000000}"/>
  <bookViews>
    <workbookView xWindow="-108" yWindow="-108" windowWidth="27288" windowHeight="17664" xr2:uid="{F1F94CB6-AE8E-43CC-A31E-4D2A7D60F6D0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7" i="1" l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 l="1"/>
  <c r="U27" i="1"/>
  <c r="V26" i="1"/>
  <c r="V25" i="1"/>
  <c r="V24" i="1"/>
  <c r="V23" i="1"/>
  <c r="U23" i="1"/>
  <c r="V22" i="1"/>
  <c r="V21" i="1"/>
  <c r="V20" i="1"/>
  <c r="U20" i="1"/>
  <c r="V19" i="1"/>
  <c r="U19" i="1"/>
  <c r="V18" i="1"/>
  <c r="U18" i="1"/>
  <c r="V17" i="1"/>
  <c r="U17" i="1"/>
  <c r="V16" i="1"/>
  <c r="V15" i="1"/>
  <c r="V14" i="1"/>
  <c r="U14" i="1"/>
  <c r="V13" i="1"/>
  <c r="V12" i="1"/>
  <c r="U12" i="1"/>
  <c r="V11" i="1"/>
  <c r="V10" i="1"/>
  <c r="V9" i="1"/>
  <c r="B5" i="1" l="1"/>
</calcChain>
</file>

<file path=xl/sharedStrings.xml><?xml version="1.0" encoding="utf-8"?>
<sst xmlns="http://schemas.openxmlformats.org/spreadsheetml/2006/main" count="129" uniqueCount="83">
  <si>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</si>
  <si>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</si>
  <si>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</si>
  <si>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</si>
  <si>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</si>
  <si>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</si>
  <si>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</si>
  <si>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</si>
  <si>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</si>
  <si>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</si>
  <si>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</si>
  <si>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</si>
  <si>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</si>
  <si>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</si>
  <si>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</si>
  <si>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</si>
  <si>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</si>
  <si>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</si>
  <si>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</si>
  <si>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</si>
  <si>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</si>
  <si>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</si>
  <si>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</si>
  <si>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</si>
  <si>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</si>
  <si>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</si>
  <si>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</si>
  <si>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</si>
  <si>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CA-505</t>
  </si>
  <si>
    <t>Contra Costa Interfaith Transitional Housing, Inc</t>
  </si>
  <si>
    <t>ACCESS</t>
  </si>
  <si>
    <t>CA0180L9T052013</t>
  </si>
  <si>
    <t>PH</t>
  </si>
  <si>
    <t/>
  </si>
  <si>
    <t>San Francisco</t>
  </si>
  <si>
    <t>Richmond/Contra Costa County CoC</t>
  </si>
  <si>
    <t xml:space="preserve">Contra Costa Health Services </t>
  </si>
  <si>
    <t>Garden Park Apartments Community (GPAC)</t>
  </si>
  <si>
    <t>CA0184L9T052013</t>
  </si>
  <si>
    <t>Resources for Community Development</t>
  </si>
  <si>
    <t>Idaho Apartments</t>
  </si>
  <si>
    <t>CA0186L9T052013</t>
  </si>
  <si>
    <t>Contra Costa Health Services</t>
  </si>
  <si>
    <t>Permanent Connections</t>
  </si>
  <si>
    <t>CA0189L9T052012</t>
  </si>
  <si>
    <t>SHELTER, Inc.</t>
  </si>
  <si>
    <t>Permanent Turningpoint</t>
  </si>
  <si>
    <t>CA0198L9T052013</t>
  </si>
  <si>
    <t>Housing Authority of Contra Costa County</t>
  </si>
  <si>
    <t>Shelter Plus Care - Lakeside</t>
  </si>
  <si>
    <t>CA0892L9T052011</t>
  </si>
  <si>
    <t>Contra Costa HMIS</t>
  </si>
  <si>
    <t>CA1070L9T052009</t>
  </si>
  <si>
    <t>Destination Home</t>
  </si>
  <si>
    <t>CA1071L9T052008</t>
  </si>
  <si>
    <t>Villa Vasconcellos</t>
  </si>
  <si>
    <t>CA1155L9T052009</t>
  </si>
  <si>
    <t>Contra Costa Tenant-Based Rental Assistance</t>
  </si>
  <si>
    <t>CA1275L9T052005</t>
  </si>
  <si>
    <t>Contra Costa Project-Based Rental Assistance</t>
  </si>
  <si>
    <t>CA1276L9T052006</t>
  </si>
  <si>
    <t>Reach Plus RRH</t>
  </si>
  <si>
    <t>CA1277L9T052007</t>
  </si>
  <si>
    <t>Contra Costa Coordinated Entry</t>
  </si>
  <si>
    <t>CA1394L9T052005</t>
  </si>
  <si>
    <t>SSO</t>
  </si>
  <si>
    <t>Families in Supportive Housing (FISH)</t>
  </si>
  <si>
    <t>CA1472L9T052005</t>
  </si>
  <si>
    <t>Satellite Affordable Housing Associates</t>
  </si>
  <si>
    <t>Tabora Gardens Senior Apartments</t>
  </si>
  <si>
    <t>CA1546L9T052004</t>
  </si>
  <si>
    <t>Project Thrive</t>
  </si>
  <si>
    <t>CA1547L9T052004</t>
  </si>
  <si>
    <t>Contra Costa Coordinated Entry Expansion</t>
  </si>
  <si>
    <t>CA1548L9T052004</t>
  </si>
  <si>
    <t>High Utilizers of Multiple Systems</t>
  </si>
  <si>
    <t>CA1651L9T052003</t>
  </si>
  <si>
    <t>Esperanza RRH</t>
  </si>
  <si>
    <t>CA1746D9T052002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</si>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</sst>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E5175-7554-4FFE-A745-21C10BC50B7B}">
  <sheetPr codeName="Sheet24">
    <pageSetUpPr fitToPage="1"/>
  </sheetPr>
  <dimension ref="A1:V3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79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80</v>
      </c>
      <c r="B5" s="34">
        <f ca="1">SUM(OFFSET(V8,1,0,500,1))</f>
        <v>15853548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638966</v>
      </c>
      <c r="G9" s="23">
        <v>0</v>
      </c>
      <c r="H9" s="23">
        <v>193517</v>
      </c>
      <c r="I9" s="23">
        <v>137140</v>
      </c>
      <c r="J9" s="23">
        <v>0</v>
      </c>
      <c r="K9" s="24">
        <v>89432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/>
      <c r="V9" s="28">
        <f t="shared" ref="V9:V27" si="0">SUM(F9:K9)</f>
        <v>1059055</v>
      </c>
    </row>
    <row r="10" spans="1:22" x14ac:dyDescent="0.3">
      <c r="A10" s="19" t="s">
        <v>37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0</v>
      </c>
      <c r="H10" s="23">
        <v>198834</v>
      </c>
      <c r="I10" s="23">
        <v>102078</v>
      </c>
      <c r="J10" s="23">
        <v>20632</v>
      </c>
      <c r="K10" s="24">
        <v>30606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/>
      <c r="V10" s="28">
        <f t="shared" si="0"/>
        <v>352150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0</v>
      </c>
      <c r="H11" s="23">
        <v>182093</v>
      </c>
      <c r="I11" s="23">
        <v>0</v>
      </c>
      <c r="J11" s="23">
        <v>0</v>
      </c>
      <c r="K11" s="24">
        <v>12743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/>
      <c r="V11" s="28">
        <f t="shared" si="0"/>
        <v>194836</v>
      </c>
    </row>
    <row r="12" spans="1:22" x14ac:dyDescent="0.3">
      <c r="A12" s="19" t="s">
        <v>42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0</v>
      </c>
      <c r="G12" s="23">
        <v>232080</v>
      </c>
      <c r="H12" s="23">
        <v>40622</v>
      </c>
      <c r="I12" s="23">
        <v>0</v>
      </c>
      <c r="J12" s="23">
        <v>0</v>
      </c>
      <c r="K12" s="24">
        <v>11504</v>
      </c>
      <c r="L12" s="25" t="s">
        <v>81</v>
      </c>
      <c r="M12" s="26">
        <v>0</v>
      </c>
      <c r="N12" s="26">
        <v>0</v>
      </c>
      <c r="O12" s="26">
        <v>10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>SUM(M12:T12)</f>
        <v>10</v>
      </c>
      <c r="V12" s="28">
        <f t="shared" si="0"/>
        <v>284206</v>
      </c>
    </row>
    <row r="13" spans="1:22" x14ac:dyDescent="0.3">
      <c r="A13" s="19" t="s">
        <v>45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527545</v>
      </c>
      <c r="G13" s="23">
        <v>0</v>
      </c>
      <c r="H13" s="23">
        <v>55792</v>
      </c>
      <c r="I13" s="23">
        <v>30557</v>
      </c>
      <c r="J13" s="23">
        <v>4537</v>
      </c>
      <c r="K13" s="24">
        <v>41688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/>
      <c r="V13" s="28">
        <f t="shared" si="0"/>
        <v>660119</v>
      </c>
    </row>
    <row r="14" spans="1:22" x14ac:dyDescent="0.3">
      <c r="A14" s="19" t="s">
        <v>48</v>
      </c>
      <c r="B14" s="19" t="s">
        <v>49</v>
      </c>
      <c r="C14" s="20" t="s">
        <v>50</v>
      </c>
      <c r="D14" s="20">
        <v>2022</v>
      </c>
      <c r="E14" s="21" t="s">
        <v>32</v>
      </c>
      <c r="F14" s="22">
        <v>0</v>
      </c>
      <c r="G14" s="23">
        <v>92832</v>
      </c>
      <c r="H14" s="23">
        <v>0</v>
      </c>
      <c r="I14" s="23">
        <v>0</v>
      </c>
      <c r="J14" s="23">
        <v>0</v>
      </c>
      <c r="K14" s="24">
        <v>3636</v>
      </c>
      <c r="L14" s="25" t="s">
        <v>81</v>
      </c>
      <c r="M14" s="26">
        <v>0</v>
      </c>
      <c r="N14" s="26">
        <v>0</v>
      </c>
      <c r="O14" s="26">
        <v>4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>SUM(M14:T14)</f>
        <v>4</v>
      </c>
      <c r="V14" s="28">
        <f t="shared" si="0"/>
        <v>96468</v>
      </c>
    </row>
    <row r="15" spans="1:22" x14ac:dyDescent="0.3">
      <c r="A15" s="19" t="s">
        <v>42</v>
      </c>
      <c r="B15" s="19" t="s">
        <v>51</v>
      </c>
      <c r="C15" s="20" t="s">
        <v>52</v>
      </c>
      <c r="D15" s="20">
        <v>2022</v>
      </c>
      <c r="E15" s="21" t="s">
        <v>15</v>
      </c>
      <c r="F15" s="22">
        <v>0</v>
      </c>
      <c r="G15" s="23">
        <v>0</v>
      </c>
      <c r="H15" s="23">
        <v>0</v>
      </c>
      <c r="I15" s="23">
        <v>0</v>
      </c>
      <c r="J15" s="23">
        <v>172153</v>
      </c>
      <c r="K15" s="24">
        <v>3443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/>
      <c r="V15" s="28">
        <f t="shared" si="0"/>
        <v>175596</v>
      </c>
    </row>
    <row r="16" spans="1:22" x14ac:dyDescent="0.3">
      <c r="A16" s="19" t="s">
        <v>42</v>
      </c>
      <c r="B16" s="19" t="s">
        <v>53</v>
      </c>
      <c r="C16" s="20" t="s">
        <v>54</v>
      </c>
      <c r="D16" s="20">
        <v>2022</v>
      </c>
      <c r="E16" s="21" t="s">
        <v>32</v>
      </c>
      <c r="F16" s="22">
        <v>283238</v>
      </c>
      <c r="G16" s="23">
        <v>0</v>
      </c>
      <c r="H16" s="23">
        <v>44000</v>
      </c>
      <c r="I16" s="23">
        <v>84881</v>
      </c>
      <c r="J16" s="23">
        <v>0</v>
      </c>
      <c r="K16" s="24">
        <v>17338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/>
      <c r="V16" s="28">
        <f t="shared" si="0"/>
        <v>429457</v>
      </c>
    </row>
    <row r="17" spans="1:22" x14ac:dyDescent="0.3">
      <c r="A17" s="19" t="s">
        <v>48</v>
      </c>
      <c r="B17" s="19" t="s">
        <v>55</v>
      </c>
      <c r="C17" s="20" t="s">
        <v>56</v>
      </c>
      <c r="D17" s="20">
        <v>2022</v>
      </c>
      <c r="E17" s="21" t="s">
        <v>32</v>
      </c>
      <c r="F17" s="22">
        <v>0</v>
      </c>
      <c r="G17" s="23">
        <v>116040</v>
      </c>
      <c r="H17" s="23">
        <v>0</v>
      </c>
      <c r="I17" s="23">
        <v>0</v>
      </c>
      <c r="J17" s="23">
        <v>0</v>
      </c>
      <c r="K17" s="24">
        <v>4431</v>
      </c>
      <c r="L17" s="25" t="s">
        <v>81</v>
      </c>
      <c r="M17" s="26">
        <v>0</v>
      </c>
      <c r="N17" s="26">
        <v>0</v>
      </c>
      <c r="O17" s="26">
        <v>5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>SUM(M17:T17)</f>
        <v>5</v>
      </c>
      <c r="V17" s="28">
        <f t="shared" si="0"/>
        <v>120471</v>
      </c>
    </row>
    <row r="18" spans="1:22" x14ac:dyDescent="0.3">
      <c r="A18" s="19" t="s">
        <v>48</v>
      </c>
      <c r="B18" s="19" t="s">
        <v>57</v>
      </c>
      <c r="C18" s="20" t="s">
        <v>58</v>
      </c>
      <c r="D18" s="20">
        <v>2022</v>
      </c>
      <c r="E18" s="21" t="s">
        <v>32</v>
      </c>
      <c r="F18" s="22">
        <v>0</v>
      </c>
      <c r="G18" s="23">
        <v>6803472</v>
      </c>
      <c r="H18" s="23">
        <v>56278</v>
      </c>
      <c r="I18" s="23">
        <v>0</v>
      </c>
      <c r="J18" s="23">
        <v>0</v>
      </c>
      <c r="K18" s="24">
        <v>276761</v>
      </c>
      <c r="L18" s="25" t="s">
        <v>81</v>
      </c>
      <c r="M18" s="26">
        <v>0</v>
      </c>
      <c r="N18" s="26">
        <v>0</v>
      </c>
      <c r="O18" s="26">
        <v>164</v>
      </c>
      <c r="P18" s="26">
        <v>65</v>
      </c>
      <c r="Q18" s="26">
        <v>24</v>
      </c>
      <c r="R18" s="26">
        <v>5</v>
      </c>
      <c r="S18" s="26">
        <v>0</v>
      </c>
      <c r="T18" s="26">
        <v>0</v>
      </c>
      <c r="U18" s="27">
        <f>SUM(M18:T18)</f>
        <v>258</v>
      </c>
      <c r="V18" s="28">
        <f t="shared" si="0"/>
        <v>7136511</v>
      </c>
    </row>
    <row r="19" spans="1:22" x14ac:dyDescent="0.3">
      <c r="A19" s="19" t="s">
        <v>48</v>
      </c>
      <c r="B19" s="19" t="s">
        <v>59</v>
      </c>
      <c r="C19" s="20" t="s">
        <v>60</v>
      </c>
      <c r="D19" s="20">
        <v>2022</v>
      </c>
      <c r="E19" s="21" t="s">
        <v>32</v>
      </c>
      <c r="F19" s="22">
        <v>0</v>
      </c>
      <c r="G19" s="23">
        <v>141888</v>
      </c>
      <c r="H19" s="23">
        <v>17411</v>
      </c>
      <c r="I19" s="23">
        <v>0</v>
      </c>
      <c r="J19" s="23">
        <v>0</v>
      </c>
      <c r="K19" s="24">
        <v>6525</v>
      </c>
      <c r="L19" s="25" t="s">
        <v>81</v>
      </c>
      <c r="M19" s="26">
        <v>0</v>
      </c>
      <c r="N19" s="26">
        <v>2</v>
      </c>
      <c r="O19" s="26">
        <v>2</v>
      </c>
      <c r="P19" s="26">
        <v>2</v>
      </c>
      <c r="Q19" s="26">
        <v>0</v>
      </c>
      <c r="R19" s="26">
        <v>0</v>
      </c>
      <c r="S19" s="26">
        <v>0</v>
      </c>
      <c r="T19" s="26">
        <v>0</v>
      </c>
      <c r="U19" s="27">
        <f>SUM(M19:T19)</f>
        <v>6</v>
      </c>
      <c r="V19" s="28">
        <f t="shared" si="0"/>
        <v>165824</v>
      </c>
    </row>
    <row r="20" spans="1:22" x14ac:dyDescent="0.3">
      <c r="A20" s="19" t="s">
        <v>45</v>
      </c>
      <c r="B20" s="19" t="s">
        <v>61</v>
      </c>
      <c r="C20" s="20" t="s">
        <v>62</v>
      </c>
      <c r="D20" s="20">
        <v>2022</v>
      </c>
      <c r="E20" s="21" t="s">
        <v>32</v>
      </c>
      <c r="F20" s="22">
        <v>0</v>
      </c>
      <c r="G20" s="23">
        <v>358392</v>
      </c>
      <c r="H20" s="23">
        <v>97214</v>
      </c>
      <c r="I20" s="23">
        <v>0</v>
      </c>
      <c r="J20" s="23">
        <v>2658</v>
      </c>
      <c r="K20" s="24">
        <v>33491</v>
      </c>
      <c r="L20" s="25" t="s">
        <v>82</v>
      </c>
      <c r="M20" s="26">
        <v>0</v>
      </c>
      <c r="N20" s="26">
        <v>0</v>
      </c>
      <c r="O20" s="26">
        <v>5</v>
      </c>
      <c r="P20" s="26">
        <v>8</v>
      </c>
      <c r="Q20" s="26">
        <v>1</v>
      </c>
      <c r="R20" s="26">
        <v>0</v>
      </c>
      <c r="S20" s="26">
        <v>0</v>
      </c>
      <c r="T20" s="26">
        <v>0</v>
      </c>
      <c r="U20" s="27">
        <f>SUM(M20:T20)</f>
        <v>14</v>
      </c>
      <c r="V20" s="28">
        <f t="shared" si="0"/>
        <v>491755</v>
      </c>
    </row>
    <row r="21" spans="1:22" x14ac:dyDescent="0.3">
      <c r="A21" s="19" t="s">
        <v>42</v>
      </c>
      <c r="B21" s="19" t="s">
        <v>63</v>
      </c>
      <c r="C21" s="20" t="s">
        <v>64</v>
      </c>
      <c r="D21" s="20">
        <v>2022</v>
      </c>
      <c r="E21" s="21" t="s">
        <v>65</v>
      </c>
      <c r="F21" s="22">
        <v>0</v>
      </c>
      <c r="G21" s="23">
        <v>0</v>
      </c>
      <c r="H21" s="23">
        <v>500313</v>
      </c>
      <c r="I21" s="23">
        <v>0</v>
      </c>
      <c r="J21" s="23">
        <v>0</v>
      </c>
      <c r="K21" s="24">
        <v>50031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/>
      <c r="V21" s="28">
        <f t="shared" si="0"/>
        <v>550344</v>
      </c>
    </row>
    <row r="22" spans="1:22" x14ac:dyDescent="0.3">
      <c r="A22" s="19" t="s">
        <v>29</v>
      </c>
      <c r="B22" s="19" t="s">
        <v>66</v>
      </c>
      <c r="C22" s="20" t="s">
        <v>67</v>
      </c>
      <c r="D22" s="20">
        <v>2022</v>
      </c>
      <c r="E22" s="21" t="s">
        <v>32</v>
      </c>
      <c r="F22" s="22">
        <v>677969</v>
      </c>
      <c r="G22" s="23">
        <v>0</v>
      </c>
      <c r="H22" s="23">
        <v>212735</v>
      </c>
      <c r="I22" s="23">
        <v>124103</v>
      </c>
      <c r="J22" s="23">
        <v>0</v>
      </c>
      <c r="K22" s="24">
        <v>72518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/>
      <c r="V22" s="28">
        <f t="shared" si="0"/>
        <v>1087325</v>
      </c>
    </row>
    <row r="23" spans="1:22" x14ac:dyDescent="0.3">
      <c r="A23" s="19" t="s">
        <v>68</v>
      </c>
      <c r="B23" s="19" t="s">
        <v>69</v>
      </c>
      <c r="C23" s="20" t="s">
        <v>70</v>
      </c>
      <c r="D23" s="20">
        <v>2022</v>
      </c>
      <c r="E23" s="21" t="s">
        <v>32</v>
      </c>
      <c r="F23" s="22">
        <v>0</v>
      </c>
      <c r="G23" s="23">
        <v>116040</v>
      </c>
      <c r="H23" s="23">
        <v>154885</v>
      </c>
      <c r="I23" s="23">
        <v>0</v>
      </c>
      <c r="J23" s="23">
        <v>9480</v>
      </c>
      <c r="K23" s="24">
        <v>23930</v>
      </c>
      <c r="L23" s="25" t="s">
        <v>81</v>
      </c>
      <c r="M23" s="26">
        <v>0</v>
      </c>
      <c r="N23" s="26">
        <v>0</v>
      </c>
      <c r="O23" s="26">
        <v>5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7">
        <f>SUM(M23:T23)</f>
        <v>5</v>
      </c>
      <c r="V23" s="28">
        <f t="shared" si="0"/>
        <v>304335</v>
      </c>
    </row>
    <row r="24" spans="1:22" x14ac:dyDescent="0.3">
      <c r="A24" s="19" t="s">
        <v>45</v>
      </c>
      <c r="B24" s="19" t="s">
        <v>71</v>
      </c>
      <c r="C24" s="20" t="s">
        <v>72</v>
      </c>
      <c r="D24" s="20">
        <v>2022</v>
      </c>
      <c r="E24" s="21" t="s">
        <v>32</v>
      </c>
      <c r="F24" s="22">
        <v>218758</v>
      </c>
      <c r="G24" s="23">
        <v>0</v>
      </c>
      <c r="H24" s="23">
        <v>124373</v>
      </c>
      <c r="I24" s="23">
        <v>205682</v>
      </c>
      <c r="J24" s="23">
        <v>2793</v>
      </c>
      <c r="K24" s="24">
        <v>39834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/>
      <c r="V24" s="28">
        <f t="shared" si="0"/>
        <v>591440</v>
      </c>
    </row>
    <row r="25" spans="1:22" x14ac:dyDescent="0.3">
      <c r="A25" s="19" t="s">
        <v>42</v>
      </c>
      <c r="B25" s="19" t="s">
        <v>73</v>
      </c>
      <c r="C25" s="20" t="s">
        <v>74</v>
      </c>
      <c r="D25" s="20">
        <v>2022</v>
      </c>
      <c r="E25" s="21" t="s">
        <v>65</v>
      </c>
      <c r="F25" s="22">
        <v>0</v>
      </c>
      <c r="G25" s="23">
        <v>0</v>
      </c>
      <c r="H25" s="23">
        <v>606083</v>
      </c>
      <c r="I25" s="23">
        <v>0</v>
      </c>
      <c r="J25" s="23">
        <v>0</v>
      </c>
      <c r="K25" s="24">
        <v>60608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/>
      <c r="V25" s="28">
        <f t="shared" si="0"/>
        <v>666691</v>
      </c>
    </row>
    <row r="26" spans="1:22" x14ac:dyDescent="0.3">
      <c r="A26" s="19" t="s">
        <v>42</v>
      </c>
      <c r="B26" s="19" t="s">
        <v>75</v>
      </c>
      <c r="C26" s="20" t="s">
        <v>76</v>
      </c>
      <c r="D26" s="20">
        <v>2022</v>
      </c>
      <c r="E26" s="21" t="s">
        <v>32</v>
      </c>
      <c r="F26" s="22">
        <v>829429</v>
      </c>
      <c r="G26" s="23">
        <v>0</v>
      </c>
      <c r="H26" s="23">
        <v>165720</v>
      </c>
      <c r="I26" s="23">
        <v>0</v>
      </c>
      <c r="J26" s="23">
        <v>0</v>
      </c>
      <c r="K26" s="24">
        <v>69563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/>
      <c r="V26" s="28">
        <f t="shared" si="0"/>
        <v>1064712</v>
      </c>
    </row>
    <row r="27" spans="1:22" x14ac:dyDescent="0.3">
      <c r="A27" s="19" t="s">
        <v>45</v>
      </c>
      <c r="B27" s="19" t="s">
        <v>77</v>
      </c>
      <c r="C27" s="20" t="s">
        <v>78</v>
      </c>
      <c r="D27" s="20">
        <v>2022</v>
      </c>
      <c r="E27" s="21" t="s">
        <v>32</v>
      </c>
      <c r="F27" s="22">
        <v>0</v>
      </c>
      <c r="G27" s="23">
        <v>230424</v>
      </c>
      <c r="H27" s="23">
        <v>151894</v>
      </c>
      <c r="I27" s="23">
        <v>0</v>
      </c>
      <c r="J27" s="23">
        <v>3913</v>
      </c>
      <c r="K27" s="24">
        <v>36022</v>
      </c>
      <c r="L27" s="25" t="s">
        <v>81</v>
      </c>
      <c r="M27" s="26">
        <v>0</v>
      </c>
      <c r="N27" s="26">
        <v>0</v>
      </c>
      <c r="O27" s="26">
        <v>5</v>
      </c>
      <c r="P27" s="26">
        <v>4</v>
      </c>
      <c r="Q27" s="26">
        <v>0</v>
      </c>
      <c r="R27" s="26">
        <v>0</v>
      </c>
      <c r="S27" s="26">
        <v>0</v>
      </c>
      <c r="T27" s="26">
        <v>0</v>
      </c>
      <c r="U27" s="27">
        <f>SUM(M27:T27)</f>
        <v>9</v>
      </c>
      <c r="V27" s="28">
        <f t="shared" si="0"/>
        <v>422253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ref="U28:U37" si="1">SUM(M28:T28)</f>
        <v>0</v>
      </c>
      <c r="V28" s="28">
        <f t="shared" ref="V28:V37" si="2">SUM(F28:K28)</f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1"/>
        <v>0</v>
      </c>
      <c r="V29" s="28">
        <f t="shared" si="2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1"/>
        <v>0</v>
      </c>
      <c r="V30" s="28">
        <f t="shared" si="2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1"/>
        <v>0</v>
      </c>
      <c r="V31" s="28">
        <f t="shared" si="2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1"/>
        <v>0</v>
      </c>
      <c r="V32" s="28">
        <f t="shared" si="2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1"/>
        <v>0</v>
      </c>
      <c r="V33" s="28">
        <f t="shared" si="2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1"/>
        <v>0</v>
      </c>
      <c r="V34" s="28">
        <f t="shared" si="2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1"/>
        <v>0</v>
      </c>
      <c r="V35" s="28">
        <f t="shared" si="2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1"/>
        <v>0</v>
      </c>
      <c r="V36" s="28">
        <f t="shared" si="2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1"/>
        <v>0</v>
      </c>
      <c r="V37" s="28">
        <f t="shared" si="2"/>
        <v>0</v>
      </c>
    </row>
  </sheetData>
  <autoFilter ref="A8:V8" xr:uid="{160A2881-0EF8-4AA0-A152-F8481523DE66}"/>
  <conditionalFormatting sqref="V9:V27">
    <cfRule type="cellIs" dxfId="6" priority="8" operator="lessThan">
      <formula>0</formula>
    </cfRule>
  </conditionalFormatting>
  <conditionalFormatting sqref="V9:V27">
    <cfRule type="expression" dxfId="5" priority="6">
      <formula>#REF!&lt;0</formula>
    </cfRule>
  </conditionalFormatting>
  <conditionalFormatting sqref="D9:D27">
    <cfRule type="expression" dxfId="4" priority="5">
      <formula>OR($D9&gt;2022,AND($D9&lt;2022,$D9&lt;&gt;""))</formula>
    </cfRule>
  </conditionalFormatting>
  <conditionalFormatting sqref="V28:V37">
    <cfRule type="cellIs" dxfId="3" priority="4" operator="lessThan">
      <formula>0</formula>
    </cfRule>
  </conditionalFormatting>
  <conditionalFormatting sqref="V28:V37">
    <cfRule type="expression" dxfId="2" priority="2">
      <formula>#REF!&lt;0</formula>
    </cfRule>
  </conditionalFormatting>
  <conditionalFormatting sqref="D28:D37">
    <cfRule type="expression" dxfId="1" priority="1">
      <formula>OR($D28&gt;2022,AND($D28&lt;2022,$D28&lt;&gt;""))</formula>
    </cfRule>
  </conditionalFormatting>
  <conditionalFormatting sqref="C9:C37">
    <cfRule type="expression" dxfId="0" priority="9">
      <formula>(#REF!&gt;1)</formula>
    </cfRule>
  </conditionalFormatting>
  <dataValidations count="3">
    <dataValidation type="list" allowBlank="1" showInputMessage="1" showErrorMessage="1" sqref="L9:L37" xr:uid="{676B893F-F064-4916-BC6B-1D802891DBB5}">
      <formula1>"N/A, FMR, Actual Rent"</formula1>
    </dataValidation>
    <dataValidation type="list" allowBlank="1" showInputMessage="1" showErrorMessage="1" sqref="E9:E37" xr:uid="{14F04779-23FA-4790-A2D1-B74C0560C75E}">
      <formula1>"PH, TH, Joint TH &amp; PH-RRH, HMIS, SSO, TRA, PRA, SRA, S+C/SRO"</formula1>
    </dataValidation>
    <dataValidation allowBlank="1" showErrorMessage="1" sqref="A8:V8" xr:uid="{53AA0338-D9BE-4C9C-B52A-8233E54302D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2021-03-06T21:43:48Z</dcterms:created>
  <dcterms:modified xsi:type="dcterms:W3CDTF">2021-05-20T14:00:11Z</dcterms:modified>
</cp:coreProperties>
</file>