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Z-500\"/>
    </mc:Choice>
  </mc:AlternateContent>
  <xr:revisionPtr revIDLastSave="0" documentId="13_ncr:1_{2CF480C0-FD52-401C-925B-9C7DA9C075B2}" xr6:coauthVersionLast="46" xr6:coauthVersionMax="46" xr10:uidLastSave="{00000000-0000-0000-0000-000000000000}"/>
  <bookViews>
    <workbookView xWindow="-108" yWindow="-108" windowWidth="27288" windowHeight="17664" xr2:uid="{4B666CDF-2B6F-4567-ABDC-916386B0134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V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V27" i="1"/>
  <c r="V26" i="1"/>
  <c r="U26" i="1"/>
  <c r="V25" i="1"/>
  <c r="V24" i="1"/>
  <c r="V23" i="1"/>
  <c r="U23" i="1"/>
  <c r="V22" i="1"/>
  <c r="U22" i="1"/>
  <c r="V21" i="1"/>
  <c r="U21" i="1"/>
  <c r="V20" i="1"/>
  <c r="U20" i="1"/>
  <c r="V19" i="1"/>
  <c r="V18" i="1"/>
  <c r="V17" i="1"/>
  <c r="U17" i="1"/>
  <c r="V16" i="1"/>
  <c r="U16" i="1"/>
  <c r="V15" i="1"/>
  <c r="U15" i="1"/>
  <c r="V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<sst xmlns="http://schemas.openxmlformats.org/spreadsheetml/2006/main" count="189" uniqueCount="112">
  <si>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</si>
  <si>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</si>
  <si>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</si>
  <si>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</si>
  <si>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</si>
  <si>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</si>
  <si>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</si>
  <si>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</si>
  <si>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</si>
  <si>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</si>
  <si>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</si>
  <si>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</si>
  <si>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</si>
  <si>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</si>
  <si>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</si>
  <si>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</si>
  <si>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</si>
  <si>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</si>
  <si>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</si>
  <si>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</si>
  <si>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</si>
  <si>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</si>
  <si>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</si>
  <si>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</si>
  <si>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</si>
  <si>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</si>
  <si>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</si>
  <si>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</si>
  <si>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AZ-502</t>
  </si>
  <si>
    <t>UMOM New Day Centers, Inc.</t>
  </si>
  <si>
    <t>Next Step Housing</t>
  </si>
  <si>
    <t>AZ0049L9T022009</t>
  </si>
  <si>
    <t>PH</t>
  </si>
  <si>
    <t/>
  </si>
  <si>
    <t>San Francisco</t>
  </si>
  <si>
    <t>Phoenix, Mesa/Maricopa County CoC</t>
  </si>
  <si>
    <t>Maricopa Association of Governments</t>
  </si>
  <si>
    <t>Arizona Behavioral Health Corporation</t>
  </si>
  <si>
    <t>PSH 2009</t>
  </si>
  <si>
    <t>AZ0050L9T022010</t>
  </si>
  <si>
    <t>Another Chance</t>
  </si>
  <si>
    <t>AZ0052L9T022013</t>
  </si>
  <si>
    <t>Casa Mia de Paz</t>
  </si>
  <si>
    <t>AZ0055L9T022013</t>
  </si>
  <si>
    <t>HUD 6108</t>
  </si>
  <si>
    <t>AZ0071L9T022013</t>
  </si>
  <si>
    <t xml:space="preserve">Crisis Response Network, Inc. </t>
  </si>
  <si>
    <t>CRN - Maricopa HMIS Project</t>
  </si>
  <si>
    <t>AZ0076L9T022013</t>
  </si>
  <si>
    <t>SPC 151</t>
  </si>
  <si>
    <t>AZ0086L9T022013</t>
  </si>
  <si>
    <t>SPC 189</t>
  </si>
  <si>
    <t>AZ0087L9T022013</t>
  </si>
  <si>
    <t>SPC 293</t>
  </si>
  <si>
    <t>AZ0088L9T022013</t>
  </si>
  <si>
    <t>Native American Connections, Inc.</t>
  </si>
  <si>
    <t>Stepping Stones</t>
  </si>
  <si>
    <t>AZ0089L9T022013</t>
  </si>
  <si>
    <t>Sunrise Circle</t>
  </si>
  <si>
    <t>AZ0090L9T022013</t>
  </si>
  <si>
    <t>Village</t>
  </si>
  <si>
    <t>AZ0100L9T022013</t>
  </si>
  <si>
    <t>PSH 3109</t>
  </si>
  <si>
    <t>AZ0107L9T022012</t>
  </si>
  <si>
    <t>Casa de Luz</t>
  </si>
  <si>
    <t>AZ0111L9T022009</t>
  </si>
  <si>
    <t>City of Mesa Housing Authority</t>
  </si>
  <si>
    <t>2019 Shelter Plus Care</t>
  </si>
  <si>
    <t>AZ0122L9T022005</t>
  </si>
  <si>
    <t>ARM of Save the Family Foundation of Arizona</t>
  </si>
  <si>
    <t>209 W Jackson-PSH</t>
  </si>
  <si>
    <t>AZ0130L9T022008</t>
  </si>
  <si>
    <t>Stepping Stones II</t>
  </si>
  <si>
    <t>AZ0132L9T022008</t>
  </si>
  <si>
    <t>Save the Family Foundation of Arizona</t>
  </si>
  <si>
    <t>Homeless Families Intervention Project Rapid Re-housing</t>
  </si>
  <si>
    <t>AZ0157L9T022006</t>
  </si>
  <si>
    <t>Regional Coordinated Entry MC</t>
  </si>
  <si>
    <t>AZ0163L9T022005</t>
  </si>
  <si>
    <t>SSO</t>
  </si>
  <si>
    <t>Camelback Pointe</t>
  </si>
  <si>
    <t>AZ0170L9T022005</t>
  </si>
  <si>
    <t>Community Bridges, Inc.</t>
  </si>
  <si>
    <t>CBI PSH 75</t>
  </si>
  <si>
    <t>AZ0171L9T022004</t>
  </si>
  <si>
    <t>Next Step Housing 3 Consolidated</t>
  </si>
  <si>
    <t>AZ0178L9T022003</t>
  </si>
  <si>
    <t>PSH 2016</t>
  </si>
  <si>
    <t>AZ0180L9T022004</t>
  </si>
  <si>
    <t>CBI PSH 37</t>
  </si>
  <si>
    <t>AZ0181L9T022004</t>
  </si>
  <si>
    <t>CBI PSH 54</t>
  </si>
  <si>
    <t>AZ0182L9T022004</t>
  </si>
  <si>
    <t>PSH for Youth Too</t>
  </si>
  <si>
    <t>AZ0184L9T022004</t>
  </si>
  <si>
    <t>A New Leaf, Inc.</t>
  </si>
  <si>
    <t>A New Leaf Transitional Housing &amp; Rapid Rehousing Program</t>
  </si>
  <si>
    <t>AZ0191L9T022003</t>
  </si>
  <si>
    <t>Joint TH &amp; PH-RRH</t>
  </si>
  <si>
    <t>Stepping Stones III</t>
  </si>
  <si>
    <t>AZ0192L9T022003</t>
  </si>
  <si>
    <t>Human Services Campus, Inc.</t>
  </si>
  <si>
    <t>AZ0194L9T022003</t>
  </si>
  <si>
    <t>Next Step Housing 4</t>
  </si>
  <si>
    <t>AZ0202L9T022001</t>
  </si>
  <si>
    <t>Chicanos Por La Causa, Inc.</t>
  </si>
  <si>
    <t>De Colores Rapid Rehousing FY2019</t>
  </si>
  <si>
    <t>AZ0203L9T022002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</si>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</sst>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872F-84E3-417D-BF6F-C488D4FD97BC}">
  <sheetPr codeName="Sheet18">
    <pageSetUpPr fitToPage="1"/>
  </sheetPr>
  <dimension ref="A1:V4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108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109</v>
      </c>
      <c r="B5" s="34">
        <f ca="1">SUM(OFFSET(V8,1,0,500,1))</f>
        <v>32199415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647484</v>
      </c>
      <c r="H9" s="23">
        <v>168897</v>
      </c>
      <c r="I9" s="23">
        <v>0</v>
      </c>
      <c r="J9" s="23">
        <v>0</v>
      </c>
      <c r="K9" s="24">
        <v>51243</v>
      </c>
      <c r="L9" s="25" t="s">
        <v>111</v>
      </c>
      <c r="M9" s="26">
        <v>0</v>
      </c>
      <c r="N9" s="26">
        <v>0</v>
      </c>
      <c r="O9" s="26">
        <v>1</v>
      </c>
      <c r="P9" s="26">
        <v>76</v>
      </c>
      <c r="Q9" s="26">
        <v>3</v>
      </c>
      <c r="R9" s="26">
        <v>0</v>
      </c>
      <c r="S9" s="26">
        <v>0</v>
      </c>
      <c r="T9" s="26">
        <v>0</v>
      </c>
      <c r="U9" s="27">
        <f>SUM(M9:T9)</f>
        <v>80</v>
      </c>
      <c r="V9" s="28">
        <f t="shared" ref="V9:V49" si="0">SUM(F9:K9)</f>
        <v>867624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587352</v>
      </c>
      <c r="H10" s="23">
        <v>0</v>
      </c>
      <c r="I10" s="23">
        <v>0</v>
      </c>
      <c r="J10" s="23">
        <v>0</v>
      </c>
      <c r="K10" s="24">
        <v>31247</v>
      </c>
      <c r="L10" s="25" t="s">
        <v>110</v>
      </c>
      <c r="M10" s="26">
        <v>0</v>
      </c>
      <c r="N10" s="26">
        <v>8</v>
      </c>
      <c r="O10" s="26">
        <v>30</v>
      </c>
      <c r="P10" s="26">
        <v>7</v>
      </c>
      <c r="Q10" s="26">
        <v>1</v>
      </c>
      <c r="R10" s="26">
        <v>0</v>
      </c>
      <c r="S10" s="26">
        <v>0</v>
      </c>
      <c r="T10" s="26">
        <v>0</v>
      </c>
      <c r="U10" s="27">
        <f>SUM(M10:T10)</f>
        <v>46</v>
      </c>
      <c r="V10" s="28">
        <f t="shared" si="0"/>
        <v>618599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1486632</v>
      </c>
      <c r="H11" s="23">
        <v>70000</v>
      </c>
      <c r="I11" s="23">
        <v>0</v>
      </c>
      <c r="J11" s="23">
        <v>0</v>
      </c>
      <c r="K11" s="24">
        <v>85059</v>
      </c>
      <c r="L11" s="25" t="s">
        <v>110</v>
      </c>
      <c r="M11" s="26">
        <v>0</v>
      </c>
      <c r="N11" s="26">
        <v>6</v>
      </c>
      <c r="O11" s="26">
        <v>102</v>
      </c>
      <c r="P11" s="26">
        <v>9</v>
      </c>
      <c r="Q11" s="26">
        <v>1</v>
      </c>
      <c r="R11" s="26">
        <v>0</v>
      </c>
      <c r="S11" s="26">
        <v>0</v>
      </c>
      <c r="T11" s="26">
        <v>0</v>
      </c>
      <c r="U11" s="27">
        <f>SUM(M11:T11)</f>
        <v>118</v>
      </c>
      <c r="V11" s="28">
        <f t="shared" si="0"/>
        <v>1641691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2352876</v>
      </c>
      <c r="H12" s="23">
        <v>0</v>
      </c>
      <c r="I12" s="23">
        <v>0</v>
      </c>
      <c r="J12" s="23">
        <v>0</v>
      </c>
      <c r="K12" s="24">
        <v>126499</v>
      </c>
      <c r="L12" s="25" t="s">
        <v>110</v>
      </c>
      <c r="M12" s="26">
        <v>0</v>
      </c>
      <c r="N12" s="26">
        <v>21</v>
      </c>
      <c r="O12" s="26">
        <v>137</v>
      </c>
      <c r="P12" s="26">
        <v>21</v>
      </c>
      <c r="Q12" s="26">
        <v>5</v>
      </c>
      <c r="R12" s="26">
        <v>0</v>
      </c>
      <c r="S12" s="26">
        <v>0</v>
      </c>
      <c r="T12" s="26">
        <v>0</v>
      </c>
      <c r="U12" s="27">
        <f>SUM(M12:T12)</f>
        <v>184</v>
      </c>
      <c r="V12" s="28">
        <f t="shared" si="0"/>
        <v>2479375</v>
      </c>
    </row>
    <row r="13" spans="1:22" x14ac:dyDescent="0.3">
      <c r="A13" s="19" t="s">
        <v>37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1946232</v>
      </c>
      <c r="H13" s="23">
        <v>0</v>
      </c>
      <c r="I13" s="23">
        <v>0</v>
      </c>
      <c r="J13" s="23">
        <v>0</v>
      </c>
      <c r="K13" s="24">
        <v>105192</v>
      </c>
      <c r="L13" s="25" t="s">
        <v>110</v>
      </c>
      <c r="M13" s="26">
        <v>0</v>
      </c>
      <c r="N13" s="26">
        <v>11</v>
      </c>
      <c r="O13" s="26">
        <v>110</v>
      </c>
      <c r="P13" s="26">
        <v>18</v>
      </c>
      <c r="Q13" s="26">
        <v>9</v>
      </c>
      <c r="R13" s="26">
        <v>0</v>
      </c>
      <c r="S13" s="26">
        <v>0</v>
      </c>
      <c r="T13" s="26">
        <v>0</v>
      </c>
      <c r="U13" s="27">
        <f>SUM(M13:T13)</f>
        <v>148</v>
      </c>
      <c r="V13" s="28">
        <f t="shared" si="0"/>
        <v>2051424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364474</v>
      </c>
      <c r="K14" s="24">
        <v>36447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400921</v>
      </c>
    </row>
    <row r="15" spans="1:22" x14ac:dyDescent="0.3">
      <c r="A15" s="19" t="s">
        <v>37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2036784</v>
      </c>
      <c r="H15" s="23">
        <v>0</v>
      </c>
      <c r="I15" s="23">
        <v>0</v>
      </c>
      <c r="J15" s="23">
        <v>0</v>
      </c>
      <c r="K15" s="24">
        <v>110390</v>
      </c>
      <c r="L15" s="25" t="s">
        <v>110</v>
      </c>
      <c r="M15" s="26">
        <v>0</v>
      </c>
      <c r="N15" s="26">
        <v>3</v>
      </c>
      <c r="O15" s="26">
        <v>110</v>
      </c>
      <c r="P15" s="26">
        <v>28</v>
      </c>
      <c r="Q15" s="26">
        <v>7</v>
      </c>
      <c r="R15" s="26">
        <v>3</v>
      </c>
      <c r="S15" s="26">
        <v>0</v>
      </c>
      <c r="T15" s="26">
        <v>0</v>
      </c>
      <c r="U15" s="27">
        <f>SUM(M15:T15)</f>
        <v>151</v>
      </c>
      <c r="V15" s="28">
        <f t="shared" si="0"/>
        <v>2147174</v>
      </c>
    </row>
    <row r="16" spans="1:22" x14ac:dyDescent="0.3">
      <c r="A16" s="19" t="s">
        <v>37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2571396</v>
      </c>
      <c r="H16" s="23">
        <v>0</v>
      </c>
      <c r="I16" s="23">
        <v>0</v>
      </c>
      <c r="J16" s="23">
        <v>0</v>
      </c>
      <c r="K16" s="24">
        <v>139364</v>
      </c>
      <c r="L16" s="25" t="s">
        <v>110</v>
      </c>
      <c r="M16" s="26">
        <v>0</v>
      </c>
      <c r="N16" s="26">
        <v>8</v>
      </c>
      <c r="O16" s="26">
        <v>140</v>
      </c>
      <c r="P16" s="26">
        <v>22</v>
      </c>
      <c r="Q16" s="26">
        <v>15</v>
      </c>
      <c r="R16" s="26">
        <v>3</v>
      </c>
      <c r="S16" s="26">
        <v>1</v>
      </c>
      <c r="T16" s="26">
        <v>0</v>
      </c>
      <c r="U16" s="27">
        <f>SUM(M16:T16)</f>
        <v>189</v>
      </c>
      <c r="V16" s="28">
        <f t="shared" si="0"/>
        <v>2710760</v>
      </c>
    </row>
    <row r="17" spans="1:22" x14ac:dyDescent="0.3">
      <c r="A17" s="19" t="s">
        <v>37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3964236</v>
      </c>
      <c r="H17" s="23">
        <v>0</v>
      </c>
      <c r="I17" s="23">
        <v>0</v>
      </c>
      <c r="J17" s="23">
        <v>0</v>
      </c>
      <c r="K17" s="24">
        <v>215062</v>
      </c>
      <c r="L17" s="25" t="s">
        <v>110</v>
      </c>
      <c r="M17" s="26">
        <v>0</v>
      </c>
      <c r="N17" s="26">
        <v>6</v>
      </c>
      <c r="O17" s="26">
        <v>228</v>
      </c>
      <c r="P17" s="26">
        <v>32</v>
      </c>
      <c r="Q17" s="26">
        <v>21</v>
      </c>
      <c r="R17" s="26">
        <v>5</v>
      </c>
      <c r="S17" s="26">
        <v>1</v>
      </c>
      <c r="T17" s="26">
        <v>0</v>
      </c>
      <c r="U17" s="27">
        <f>SUM(M17:T17)</f>
        <v>293</v>
      </c>
      <c r="V17" s="28">
        <f t="shared" si="0"/>
        <v>4179298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0</v>
      </c>
      <c r="H18" s="23">
        <v>89742</v>
      </c>
      <c r="I18" s="23">
        <v>0</v>
      </c>
      <c r="J18" s="23">
        <v>0</v>
      </c>
      <c r="K18" s="24">
        <v>1301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91043</v>
      </c>
    </row>
    <row r="19" spans="1:22" x14ac:dyDescent="0.3">
      <c r="A19" s="19" t="s">
        <v>55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0</v>
      </c>
      <c r="G19" s="23">
        <v>0</v>
      </c>
      <c r="H19" s="23">
        <v>31167</v>
      </c>
      <c r="I19" s="23">
        <v>5007</v>
      </c>
      <c r="J19" s="23">
        <v>0</v>
      </c>
      <c r="K19" s="24">
        <v>500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/>
      <c r="V19" s="28">
        <f t="shared" si="0"/>
        <v>36674</v>
      </c>
    </row>
    <row r="20" spans="1:22" x14ac:dyDescent="0.3">
      <c r="A20" s="19" t="s">
        <v>37</v>
      </c>
      <c r="B20" s="19" t="s">
        <v>60</v>
      </c>
      <c r="C20" s="20" t="s">
        <v>61</v>
      </c>
      <c r="D20" s="20">
        <v>2022</v>
      </c>
      <c r="E20" s="21" t="s">
        <v>32</v>
      </c>
      <c r="F20" s="22">
        <v>0</v>
      </c>
      <c r="G20" s="23">
        <v>2396364</v>
      </c>
      <c r="H20" s="23">
        <v>0</v>
      </c>
      <c r="I20" s="23">
        <v>0</v>
      </c>
      <c r="J20" s="23">
        <v>0</v>
      </c>
      <c r="K20" s="24">
        <v>130332</v>
      </c>
      <c r="L20" s="25" t="s">
        <v>110</v>
      </c>
      <c r="M20" s="26">
        <v>0</v>
      </c>
      <c r="N20" s="26">
        <v>5</v>
      </c>
      <c r="O20" s="26">
        <v>119</v>
      </c>
      <c r="P20" s="26">
        <v>39</v>
      </c>
      <c r="Q20" s="26">
        <v>11</v>
      </c>
      <c r="R20" s="26">
        <v>2</v>
      </c>
      <c r="S20" s="26">
        <v>0</v>
      </c>
      <c r="T20" s="26">
        <v>0</v>
      </c>
      <c r="U20" s="27">
        <f>SUM(M20:T20)</f>
        <v>176</v>
      </c>
      <c r="V20" s="28">
        <f t="shared" si="0"/>
        <v>2526696</v>
      </c>
    </row>
    <row r="21" spans="1:22" x14ac:dyDescent="0.3">
      <c r="A21" s="19" t="s">
        <v>37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928392</v>
      </c>
      <c r="H21" s="23">
        <v>0</v>
      </c>
      <c r="I21" s="23">
        <v>0</v>
      </c>
      <c r="J21" s="23">
        <v>0</v>
      </c>
      <c r="K21" s="24">
        <v>50087</v>
      </c>
      <c r="L21" s="25" t="s">
        <v>110</v>
      </c>
      <c r="M21" s="26">
        <v>0</v>
      </c>
      <c r="N21" s="26">
        <v>6</v>
      </c>
      <c r="O21" s="26">
        <v>54</v>
      </c>
      <c r="P21" s="26">
        <v>10</v>
      </c>
      <c r="Q21" s="26">
        <v>2</v>
      </c>
      <c r="R21" s="26">
        <v>0</v>
      </c>
      <c r="S21" s="26">
        <v>0</v>
      </c>
      <c r="T21" s="26">
        <v>0</v>
      </c>
      <c r="U21" s="27">
        <f>SUM(M21:T21)</f>
        <v>72</v>
      </c>
      <c r="V21" s="28">
        <f t="shared" si="0"/>
        <v>978479</v>
      </c>
    </row>
    <row r="22" spans="1:22" x14ac:dyDescent="0.3">
      <c r="A22" s="19" t="s">
        <v>37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0</v>
      </c>
      <c r="G22" s="23">
        <v>711240</v>
      </c>
      <c r="H22" s="23">
        <v>0</v>
      </c>
      <c r="I22" s="23">
        <v>0</v>
      </c>
      <c r="J22" s="23">
        <v>0</v>
      </c>
      <c r="K22" s="24">
        <v>38047</v>
      </c>
      <c r="L22" s="25" t="s">
        <v>110</v>
      </c>
      <c r="M22" s="26">
        <v>0</v>
      </c>
      <c r="N22" s="26">
        <v>10</v>
      </c>
      <c r="O22" s="26">
        <v>28</v>
      </c>
      <c r="P22" s="26">
        <v>14</v>
      </c>
      <c r="Q22" s="26">
        <v>2</v>
      </c>
      <c r="R22" s="26">
        <v>0</v>
      </c>
      <c r="S22" s="26">
        <v>0</v>
      </c>
      <c r="T22" s="26">
        <v>0</v>
      </c>
      <c r="U22" s="27">
        <f>SUM(M22:T22)</f>
        <v>54</v>
      </c>
      <c r="V22" s="28">
        <f t="shared" si="0"/>
        <v>749287</v>
      </c>
    </row>
    <row r="23" spans="1:22" x14ac:dyDescent="0.3">
      <c r="A23" s="19" t="s">
        <v>66</v>
      </c>
      <c r="B23" s="19" t="s">
        <v>67</v>
      </c>
      <c r="C23" s="20" t="s">
        <v>68</v>
      </c>
      <c r="D23" s="20">
        <v>2022</v>
      </c>
      <c r="E23" s="21" t="s">
        <v>32</v>
      </c>
      <c r="F23" s="22">
        <v>0</v>
      </c>
      <c r="G23" s="23">
        <v>113940</v>
      </c>
      <c r="H23" s="23">
        <v>0</v>
      </c>
      <c r="I23" s="23">
        <v>0</v>
      </c>
      <c r="J23" s="23">
        <v>0</v>
      </c>
      <c r="K23" s="24">
        <v>2048</v>
      </c>
      <c r="L23" s="25" t="s">
        <v>111</v>
      </c>
      <c r="M23" s="26">
        <v>0</v>
      </c>
      <c r="N23" s="26">
        <v>0</v>
      </c>
      <c r="O23" s="26">
        <v>0</v>
      </c>
      <c r="P23" s="26">
        <v>9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9</v>
      </c>
      <c r="V23" s="28">
        <f t="shared" si="0"/>
        <v>115988</v>
      </c>
    </row>
    <row r="24" spans="1:22" x14ac:dyDescent="0.3">
      <c r="A24" s="19" t="s">
        <v>69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681208</v>
      </c>
      <c r="G24" s="23">
        <v>0</v>
      </c>
      <c r="H24" s="23">
        <v>30651</v>
      </c>
      <c r="I24" s="23">
        <v>53577</v>
      </c>
      <c r="J24" s="23">
        <v>0</v>
      </c>
      <c r="K24" s="24">
        <v>27452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792888</v>
      </c>
    </row>
    <row r="25" spans="1:22" x14ac:dyDescent="0.3">
      <c r="A25" s="19" t="s">
        <v>55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0</v>
      </c>
      <c r="G25" s="23">
        <v>0</v>
      </c>
      <c r="H25" s="23">
        <v>0</v>
      </c>
      <c r="I25" s="23">
        <v>646340</v>
      </c>
      <c r="J25" s="23">
        <v>0</v>
      </c>
      <c r="K25" s="24">
        <v>22800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669140</v>
      </c>
    </row>
    <row r="26" spans="1:22" x14ac:dyDescent="0.3">
      <c r="A26" s="19" t="s">
        <v>74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0</v>
      </c>
      <c r="G26" s="23">
        <v>174792</v>
      </c>
      <c r="H26" s="23">
        <v>68353</v>
      </c>
      <c r="I26" s="23">
        <v>0</v>
      </c>
      <c r="J26" s="23">
        <v>402</v>
      </c>
      <c r="K26" s="24">
        <v>10067</v>
      </c>
      <c r="L26" s="25" t="s">
        <v>110</v>
      </c>
      <c r="M26" s="26">
        <v>0</v>
      </c>
      <c r="N26" s="26">
        <v>0</v>
      </c>
      <c r="O26" s="26">
        <v>0</v>
      </c>
      <c r="P26" s="26">
        <v>6</v>
      </c>
      <c r="Q26" s="26">
        <v>4</v>
      </c>
      <c r="R26" s="26">
        <v>0</v>
      </c>
      <c r="S26" s="26">
        <v>0</v>
      </c>
      <c r="T26" s="26">
        <v>0</v>
      </c>
      <c r="U26" s="27">
        <f>SUM(M26:T26)</f>
        <v>10</v>
      </c>
      <c r="V26" s="28">
        <f t="shared" si="0"/>
        <v>253614</v>
      </c>
    </row>
    <row r="27" spans="1:22" x14ac:dyDescent="0.3">
      <c r="A27" s="19" t="s">
        <v>29</v>
      </c>
      <c r="B27" s="19" t="s">
        <v>77</v>
      </c>
      <c r="C27" s="20" t="s">
        <v>78</v>
      </c>
      <c r="D27" s="20">
        <v>2022</v>
      </c>
      <c r="E27" s="21" t="s">
        <v>79</v>
      </c>
      <c r="F27" s="22">
        <v>0</v>
      </c>
      <c r="G27" s="23">
        <v>0</v>
      </c>
      <c r="H27" s="23">
        <v>280692</v>
      </c>
      <c r="I27" s="23">
        <v>0</v>
      </c>
      <c r="J27" s="23">
        <v>0</v>
      </c>
      <c r="K27" s="24">
        <v>21866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/>
      <c r="V27" s="28">
        <f t="shared" si="0"/>
        <v>302558</v>
      </c>
    </row>
    <row r="28" spans="1:22" x14ac:dyDescent="0.3">
      <c r="A28" s="19" t="s">
        <v>55</v>
      </c>
      <c r="B28" s="19" t="s">
        <v>80</v>
      </c>
      <c r="C28" s="20" t="s">
        <v>81</v>
      </c>
      <c r="D28" s="20">
        <v>2022</v>
      </c>
      <c r="E28" s="21" t="s">
        <v>32</v>
      </c>
      <c r="F28" s="22">
        <v>0</v>
      </c>
      <c r="G28" s="23">
        <v>0</v>
      </c>
      <c r="H28" s="23">
        <v>147999</v>
      </c>
      <c r="I28" s="23">
        <v>857919</v>
      </c>
      <c r="J28" s="23">
        <v>0</v>
      </c>
      <c r="K28" s="24">
        <v>38571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/>
      <c r="V28" s="28">
        <f t="shared" si="0"/>
        <v>1044489</v>
      </c>
    </row>
    <row r="29" spans="1:22" x14ac:dyDescent="0.3">
      <c r="A29" s="19" t="s">
        <v>82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0</v>
      </c>
      <c r="G29" s="23">
        <v>928800</v>
      </c>
      <c r="H29" s="23">
        <v>348129</v>
      </c>
      <c r="I29" s="23">
        <v>0</v>
      </c>
      <c r="J29" s="23">
        <v>0</v>
      </c>
      <c r="K29" s="24">
        <v>57742</v>
      </c>
      <c r="L29" s="25" t="s">
        <v>110</v>
      </c>
      <c r="M29" s="26">
        <v>0</v>
      </c>
      <c r="N29" s="26">
        <v>0</v>
      </c>
      <c r="O29" s="26">
        <v>75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ref="U29:U35" si="1">SUM(M29:T29)</f>
        <v>75</v>
      </c>
      <c r="V29" s="28">
        <f t="shared" si="0"/>
        <v>1334671</v>
      </c>
    </row>
    <row r="30" spans="1:22" x14ac:dyDescent="0.3">
      <c r="A30" s="19" t="s">
        <v>29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538668</v>
      </c>
      <c r="H30" s="23">
        <v>163039</v>
      </c>
      <c r="I30" s="23">
        <v>0</v>
      </c>
      <c r="J30" s="23">
        <v>0</v>
      </c>
      <c r="K30" s="24">
        <v>44498</v>
      </c>
      <c r="L30" s="25" t="s">
        <v>110</v>
      </c>
      <c r="M30" s="26">
        <v>0</v>
      </c>
      <c r="N30" s="26">
        <v>0</v>
      </c>
      <c r="O30" s="26">
        <v>2</v>
      </c>
      <c r="P30" s="26">
        <v>30</v>
      </c>
      <c r="Q30" s="26">
        <v>3</v>
      </c>
      <c r="R30" s="26">
        <v>0</v>
      </c>
      <c r="S30" s="26">
        <v>0</v>
      </c>
      <c r="T30" s="26">
        <v>0</v>
      </c>
      <c r="U30" s="27">
        <f t="shared" si="1"/>
        <v>35</v>
      </c>
      <c r="V30" s="28">
        <f t="shared" si="0"/>
        <v>746205</v>
      </c>
    </row>
    <row r="31" spans="1:22" x14ac:dyDescent="0.3">
      <c r="A31" s="19" t="s">
        <v>37</v>
      </c>
      <c r="B31" s="19" t="s">
        <v>87</v>
      </c>
      <c r="C31" s="20" t="s">
        <v>88</v>
      </c>
      <c r="D31" s="20">
        <v>2022</v>
      </c>
      <c r="E31" s="21" t="s">
        <v>32</v>
      </c>
      <c r="F31" s="22">
        <v>0</v>
      </c>
      <c r="G31" s="23">
        <v>1275696</v>
      </c>
      <c r="H31" s="23">
        <v>0</v>
      </c>
      <c r="I31" s="23">
        <v>0</v>
      </c>
      <c r="J31" s="23">
        <v>0</v>
      </c>
      <c r="K31" s="24">
        <v>68498</v>
      </c>
      <c r="L31" s="25" t="s">
        <v>110</v>
      </c>
      <c r="M31" s="26">
        <v>0</v>
      </c>
      <c r="N31" s="26">
        <v>4</v>
      </c>
      <c r="O31" s="26">
        <v>80</v>
      </c>
      <c r="P31" s="26">
        <v>16</v>
      </c>
      <c r="Q31" s="26">
        <v>0</v>
      </c>
      <c r="R31" s="26">
        <v>0</v>
      </c>
      <c r="S31" s="26">
        <v>0</v>
      </c>
      <c r="T31" s="26">
        <v>0</v>
      </c>
      <c r="U31" s="27">
        <f t="shared" si="1"/>
        <v>100</v>
      </c>
      <c r="V31" s="28">
        <f t="shared" si="0"/>
        <v>1344194</v>
      </c>
    </row>
    <row r="32" spans="1:22" x14ac:dyDescent="0.3">
      <c r="A32" s="19" t="s">
        <v>82</v>
      </c>
      <c r="B32" s="19" t="s">
        <v>89</v>
      </c>
      <c r="C32" s="20" t="s">
        <v>90</v>
      </c>
      <c r="D32" s="20">
        <v>2022</v>
      </c>
      <c r="E32" s="21" t="s">
        <v>32</v>
      </c>
      <c r="F32" s="22">
        <v>0</v>
      </c>
      <c r="G32" s="23">
        <v>458208</v>
      </c>
      <c r="H32" s="23">
        <v>176336</v>
      </c>
      <c r="I32" s="23">
        <v>0</v>
      </c>
      <c r="J32" s="23">
        <v>0</v>
      </c>
      <c r="K32" s="24">
        <v>26217</v>
      </c>
      <c r="L32" s="25" t="s">
        <v>110</v>
      </c>
      <c r="M32" s="26">
        <v>0</v>
      </c>
      <c r="N32" s="26">
        <v>0</v>
      </c>
      <c r="O32" s="26">
        <v>37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1"/>
        <v>37</v>
      </c>
      <c r="V32" s="28">
        <f t="shared" si="0"/>
        <v>660761</v>
      </c>
    </row>
    <row r="33" spans="1:22" x14ac:dyDescent="0.3">
      <c r="A33" s="19" t="s">
        <v>82</v>
      </c>
      <c r="B33" s="19" t="s">
        <v>91</v>
      </c>
      <c r="C33" s="20" t="s">
        <v>92</v>
      </c>
      <c r="D33" s="20">
        <v>2022</v>
      </c>
      <c r="E33" s="21" t="s">
        <v>32</v>
      </c>
      <c r="F33" s="22">
        <v>0</v>
      </c>
      <c r="G33" s="23">
        <v>668736</v>
      </c>
      <c r="H33" s="23">
        <v>271137</v>
      </c>
      <c r="I33" s="23">
        <v>0</v>
      </c>
      <c r="J33" s="23">
        <v>0</v>
      </c>
      <c r="K33" s="24">
        <v>46042</v>
      </c>
      <c r="L33" s="25" t="s">
        <v>110</v>
      </c>
      <c r="M33" s="26">
        <v>0</v>
      </c>
      <c r="N33" s="26">
        <v>0</v>
      </c>
      <c r="O33" s="26">
        <v>54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1"/>
        <v>54</v>
      </c>
      <c r="V33" s="28">
        <f t="shared" si="0"/>
        <v>985915</v>
      </c>
    </row>
    <row r="34" spans="1:22" x14ac:dyDescent="0.3">
      <c r="A34" s="19" t="s">
        <v>29</v>
      </c>
      <c r="B34" s="19" t="s">
        <v>93</v>
      </c>
      <c r="C34" s="20" t="s">
        <v>94</v>
      </c>
      <c r="D34" s="20">
        <v>2022</v>
      </c>
      <c r="E34" s="21" t="s">
        <v>32</v>
      </c>
      <c r="F34" s="22">
        <v>0</v>
      </c>
      <c r="G34" s="23">
        <v>199680</v>
      </c>
      <c r="H34" s="23">
        <v>91295</v>
      </c>
      <c r="I34" s="23">
        <v>0</v>
      </c>
      <c r="J34" s="23">
        <v>0</v>
      </c>
      <c r="K34" s="24">
        <v>18865</v>
      </c>
      <c r="L34" s="25" t="s">
        <v>111</v>
      </c>
      <c r="M34" s="26">
        <v>0</v>
      </c>
      <c r="N34" s="26">
        <v>0</v>
      </c>
      <c r="O34" s="26">
        <v>8</v>
      </c>
      <c r="P34" s="26">
        <v>7</v>
      </c>
      <c r="Q34" s="26">
        <v>0</v>
      </c>
      <c r="R34" s="26">
        <v>0</v>
      </c>
      <c r="S34" s="26">
        <v>0</v>
      </c>
      <c r="T34" s="26">
        <v>0</v>
      </c>
      <c r="U34" s="27">
        <f t="shared" si="1"/>
        <v>15</v>
      </c>
      <c r="V34" s="28">
        <f t="shared" si="0"/>
        <v>309840</v>
      </c>
    </row>
    <row r="35" spans="1:22" x14ac:dyDescent="0.3">
      <c r="A35" s="19" t="s">
        <v>95</v>
      </c>
      <c r="B35" s="19" t="s">
        <v>96</v>
      </c>
      <c r="C35" s="20" t="s">
        <v>97</v>
      </c>
      <c r="D35" s="20">
        <v>2022</v>
      </c>
      <c r="E35" s="21" t="s">
        <v>98</v>
      </c>
      <c r="F35" s="22">
        <v>0</v>
      </c>
      <c r="G35" s="23">
        <v>335880</v>
      </c>
      <c r="H35" s="23">
        <v>67542</v>
      </c>
      <c r="I35" s="23">
        <v>0</v>
      </c>
      <c r="J35" s="23">
        <v>0</v>
      </c>
      <c r="K35" s="24">
        <v>30908</v>
      </c>
      <c r="L35" s="25" t="s">
        <v>110</v>
      </c>
      <c r="M35" s="26">
        <v>0</v>
      </c>
      <c r="N35" s="26">
        <v>0</v>
      </c>
      <c r="O35" s="26">
        <v>15</v>
      </c>
      <c r="P35" s="26">
        <v>10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1"/>
        <v>25</v>
      </c>
      <c r="V35" s="28">
        <f t="shared" si="0"/>
        <v>434330</v>
      </c>
    </row>
    <row r="36" spans="1:22" x14ac:dyDescent="0.3">
      <c r="A36" s="19" t="s">
        <v>55</v>
      </c>
      <c r="B36" s="19" t="s">
        <v>99</v>
      </c>
      <c r="C36" s="20" t="s">
        <v>100</v>
      </c>
      <c r="D36" s="20">
        <v>2022</v>
      </c>
      <c r="E36" s="21" t="s">
        <v>32</v>
      </c>
      <c r="F36" s="22">
        <v>0</v>
      </c>
      <c r="G36" s="23">
        <v>0</v>
      </c>
      <c r="H36" s="23">
        <v>125200</v>
      </c>
      <c r="I36" s="23">
        <v>271618</v>
      </c>
      <c r="J36" s="23">
        <v>0</v>
      </c>
      <c r="K36" s="24">
        <v>16263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/>
      <c r="V36" s="28">
        <f t="shared" si="0"/>
        <v>413081</v>
      </c>
    </row>
    <row r="37" spans="1:22" x14ac:dyDescent="0.3">
      <c r="A37" s="19" t="s">
        <v>101</v>
      </c>
      <c r="B37" s="19" t="s">
        <v>77</v>
      </c>
      <c r="C37" s="20" t="s">
        <v>102</v>
      </c>
      <c r="D37" s="20">
        <v>2022</v>
      </c>
      <c r="E37" s="21" t="s">
        <v>79</v>
      </c>
      <c r="F37" s="22">
        <v>0</v>
      </c>
      <c r="G37" s="23">
        <v>0</v>
      </c>
      <c r="H37" s="23">
        <v>502369</v>
      </c>
      <c r="I37" s="23">
        <v>0</v>
      </c>
      <c r="J37" s="23">
        <v>0</v>
      </c>
      <c r="K37" s="24">
        <v>50231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/>
      <c r="V37" s="28">
        <f t="shared" si="0"/>
        <v>552600</v>
      </c>
    </row>
    <row r="38" spans="1:22" x14ac:dyDescent="0.3">
      <c r="A38" s="19" t="s">
        <v>29</v>
      </c>
      <c r="B38" s="19" t="s">
        <v>103</v>
      </c>
      <c r="C38" s="20" t="s">
        <v>104</v>
      </c>
      <c r="D38" s="20">
        <v>2022</v>
      </c>
      <c r="E38" s="21" t="s">
        <v>32</v>
      </c>
      <c r="F38" s="22">
        <v>0</v>
      </c>
      <c r="G38" s="23">
        <v>325020</v>
      </c>
      <c r="H38" s="23">
        <v>85983</v>
      </c>
      <c r="I38" s="23">
        <v>0</v>
      </c>
      <c r="J38" s="23">
        <v>0</v>
      </c>
      <c r="K38" s="24">
        <v>24347</v>
      </c>
      <c r="L38" s="25" t="s">
        <v>110</v>
      </c>
      <c r="M38" s="26">
        <v>0</v>
      </c>
      <c r="N38" s="26">
        <v>0</v>
      </c>
      <c r="O38" s="26">
        <v>7</v>
      </c>
      <c r="P38" s="26">
        <v>6</v>
      </c>
      <c r="Q38" s="26">
        <v>7</v>
      </c>
      <c r="R38" s="26">
        <v>0</v>
      </c>
      <c r="S38" s="26">
        <v>0</v>
      </c>
      <c r="T38" s="26">
        <v>0</v>
      </c>
      <c r="U38" s="27">
        <f>SUM(M38:T38)</f>
        <v>20</v>
      </c>
      <c r="V38" s="28">
        <f t="shared" si="0"/>
        <v>435350</v>
      </c>
    </row>
    <row r="39" spans="1:22" x14ac:dyDescent="0.3">
      <c r="A39" s="19" t="s">
        <v>105</v>
      </c>
      <c r="B39" s="19" t="s">
        <v>106</v>
      </c>
      <c r="C39" s="20" t="s">
        <v>107</v>
      </c>
      <c r="D39" s="20">
        <v>2022</v>
      </c>
      <c r="E39" s="21" t="s">
        <v>32</v>
      </c>
      <c r="F39" s="22">
        <v>0</v>
      </c>
      <c r="G39" s="23">
        <v>266328</v>
      </c>
      <c r="H39" s="23">
        <v>36000</v>
      </c>
      <c r="I39" s="23">
        <v>0</v>
      </c>
      <c r="J39" s="23">
        <v>0</v>
      </c>
      <c r="K39" s="24">
        <v>22418</v>
      </c>
      <c r="L39" s="25" t="s">
        <v>110</v>
      </c>
      <c r="M39" s="26">
        <v>0</v>
      </c>
      <c r="N39" s="26">
        <v>2</v>
      </c>
      <c r="O39" s="26">
        <v>10</v>
      </c>
      <c r="P39" s="26">
        <v>8</v>
      </c>
      <c r="Q39" s="26">
        <v>0</v>
      </c>
      <c r="R39" s="26">
        <v>0</v>
      </c>
      <c r="S39" s="26">
        <v>0</v>
      </c>
      <c r="T39" s="26">
        <v>0</v>
      </c>
      <c r="U39" s="27">
        <f>SUM(M39:T39)</f>
        <v>20</v>
      </c>
      <c r="V39" s="28">
        <f t="shared" si="0"/>
        <v>324746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ref="U40:U49" si="2">SUM(M40:T40)</f>
        <v>0</v>
      </c>
      <c r="V40" s="28">
        <f t="shared" si="0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2"/>
        <v>0</v>
      </c>
      <c r="V41" s="28">
        <f t="shared" si="0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2"/>
        <v>0</v>
      </c>
      <c r="V42" s="28">
        <f t="shared" si="0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2"/>
        <v>0</v>
      </c>
      <c r="V43" s="28">
        <f t="shared" si="0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2"/>
        <v>0</v>
      </c>
      <c r="V44" s="28">
        <f t="shared" si="0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2"/>
        <v>0</v>
      </c>
      <c r="V45" s="28">
        <f t="shared" si="0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2"/>
        <v>0</v>
      </c>
      <c r="V46" s="28">
        <f t="shared" si="0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2"/>
        <v>0</v>
      </c>
      <c r="V47" s="28">
        <f t="shared" si="0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2"/>
        <v>0</v>
      </c>
      <c r="V48" s="28">
        <f t="shared" si="0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2"/>
        <v>0</v>
      </c>
      <c r="V49" s="28">
        <f t="shared" si="0"/>
        <v>0</v>
      </c>
    </row>
  </sheetData>
  <autoFilter ref="A8:V8" xr:uid="{81E76201-D1FD-435A-BA19-420F4CE6443B}"/>
  <conditionalFormatting sqref="V9:V39">
    <cfRule type="cellIs" dxfId="6" priority="8" operator="lessThan">
      <formula>0</formula>
    </cfRule>
  </conditionalFormatting>
  <conditionalFormatting sqref="V9:V39">
    <cfRule type="expression" dxfId="5" priority="6">
      <formula>#REF!&lt;0</formula>
    </cfRule>
  </conditionalFormatting>
  <conditionalFormatting sqref="D9:D39">
    <cfRule type="expression" dxfId="4" priority="5">
      <formula>OR($D9&gt;2022,AND($D9&lt;2022,$D9&lt;&gt;""))</formula>
    </cfRule>
  </conditionalFormatting>
  <conditionalFormatting sqref="V40:V49">
    <cfRule type="cellIs" dxfId="3" priority="4" operator="lessThan">
      <formula>0</formula>
    </cfRule>
  </conditionalFormatting>
  <conditionalFormatting sqref="V40:V49">
    <cfRule type="expression" dxfId="2" priority="2">
      <formula>#REF!&lt;0</formula>
    </cfRule>
  </conditionalFormatting>
  <conditionalFormatting sqref="D40:D49">
    <cfRule type="expression" dxfId="1" priority="1">
      <formula>OR($D40&gt;2022,AND($D40&lt;2022,$D40&lt;&gt;""))</formula>
    </cfRule>
  </conditionalFormatting>
  <conditionalFormatting sqref="C9:C49">
    <cfRule type="expression" dxfId="0" priority="9">
      <formula>(#REF!&gt;1)</formula>
    </cfRule>
  </conditionalFormatting>
  <dataValidations count="3">
    <dataValidation type="list" allowBlank="1" showInputMessage="1" showErrorMessage="1" sqref="L9:L49" xr:uid="{713894B3-D4BC-4261-80B7-99DE2610883A}">
      <formula1>"N/A, FMR, Actual Rent"</formula1>
    </dataValidation>
    <dataValidation type="list" allowBlank="1" showInputMessage="1" showErrorMessage="1" sqref="E9:E49" xr:uid="{75E0EE37-9455-4844-ADF4-B32A967C7C34}">
      <formula1>"PH, TH, Joint TH &amp; PH-RRH, HMIS, SSO, TRA, PRA, SRA, S+C/SRO"</formula1>
    </dataValidation>
    <dataValidation allowBlank="1" showErrorMessage="1" sqref="A8:V8" xr:uid="{FD57CB15-9125-4564-8EDC-E4FF861A03A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2021-03-06T21:43:51Z</dcterms:created>
  <dcterms:modified xsi:type="dcterms:W3CDTF">2021-05-20T14:00:09Z</dcterms:modified>
</cp:coreProperties>
</file>