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Z-500\"/>
    </mc:Choice>
  </mc:AlternateContent>
  <xr:revisionPtr revIDLastSave="0" documentId="13_ncr:1_{53A36F54-70B8-42D2-A254-42CDB3131D4E}" xr6:coauthVersionLast="46" xr6:coauthVersionMax="46" xr10:uidLastSave="{00000000-0000-0000-0000-000000000000}"/>
  <bookViews>
    <workbookView xWindow="-108" yWindow="-108" windowWidth="27288" windowHeight="17664" xr2:uid="{31520BA3-BDFB-42B9-BFFB-B53902ED41B6}"/>
  </bookViews>
  <sheets>
    <sheet name="FY 2021 GIW" sheetId="1" r:id="rId1"/>
    <sheet name="AZ0217 RA Worksheet" sheetId="3" r:id="rId2"/>
    <sheet name="AZ0219 RA Worksheet" sheetId="2" r:id="rId3"/>
    <sheet name="AZ0221 RA Worksheet" sheetId="4" r:id="rId4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D6" i="4" l="1"/>
  <c r="D6" i="2"/>
  <c r="D6" i="3" l="1"/>
  <c r="N28" i="3" l="1"/>
  <c r="D29" i="4" l="1"/>
  <c r="J27" i="4"/>
  <c r="J25" i="4"/>
  <c r="J23" i="4"/>
  <c r="J21" i="4"/>
  <c r="J19" i="4"/>
  <c r="J17" i="4"/>
  <c r="J15" i="4"/>
  <c r="J13" i="4"/>
  <c r="J29" i="4" s="1"/>
  <c r="D29" i="3"/>
  <c r="J27" i="3"/>
  <c r="J25" i="3"/>
  <c r="J23" i="3"/>
  <c r="J21" i="3"/>
  <c r="J19" i="3"/>
  <c r="J17" i="3"/>
  <c r="J15" i="3"/>
  <c r="J13" i="3"/>
  <c r="D29" i="2"/>
  <c r="J27" i="2"/>
  <c r="J25" i="2"/>
  <c r="J23" i="2"/>
  <c r="J21" i="2"/>
  <c r="J19" i="2"/>
  <c r="J17" i="2"/>
  <c r="J15" i="2"/>
  <c r="J13" i="2"/>
  <c r="J29" i="2" s="1"/>
  <c r="J29" i="3" l="1"/>
  <c r="V37" i="1" l="1"/>
  <c r="U37" i="1"/>
  <c r="V36" i="1"/>
  <c r="V35" i="1"/>
  <c r="U35" i="1"/>
  <c r="V34" i="1"/>
  <c r="V33" i="1"/>
  <c r="U33" i="1"/>
  <c r="V32" i="1"/>
  <c r="V31" i="1"/>
  <c r="U31" i="1"/>
  <c r="V30" i="1"/>
  <c r="U30" i="1"/>
  <c r="V29" i="1"/>
  <c r="V28" i="1"/>
  <c r="U28" i="1"/>
  <c r="V27" i="1"/>
  <c r="U27" i="1"/>
  <c r="V26" i="1"/>
  <c r="U26" i="1"/>
  <c r="V25" i="1"/>
  <c r="V24" i="1"/>
  <c r="U24" i="1"/>
  <c r="V23" i="1"/>
  <c r="V22" i="1"/>
  <c r="U22" i="1"/>
  <c r="V21" i="1"/>
  <c r="V20" i="1"/>
  <c r="U20" i="1"/>
  <c r="V19" i="1"/>
  <c r="U19" i="1"/>
  <c r="V18" i="1"/>
  <c r="V17" i="1"/>
  <c r="U17" i="1"/>
  <c r="V16" i="1"/>
  <c r="U16" i="1"/>
  <c r="V15" i="1"/>
  <c r="U15" i="1"/>
  <c r="V14" i="1"/>
  <c r="U14" i="1"/>
  <c r="V13" i="1"/>
  <c r="V12" i="1"/>
  <c r="U12" i="1"/>
  <c r="V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<sst xmlns="http://schemas.openxmlformats.org/spreadsheetml/2006/main" count="350" uniqueCount="143">
  <si>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</si>
  <si>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</si>
  <si>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</si>
  <si>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</si>
  <si>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</si>
  <si>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</si>
  <si>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</si>
  <si>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</si>
  <si>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</si>
  <si>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</si>
  <si>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</si>
  <si>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</si>
  <si>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</si>
  <si>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</si>
  <si>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</si>
  <si>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</si>
  <si>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</si>
  <si>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</si>
  <si>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</si>
  <si>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</si>
  <si>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</si>
  <si>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</si>
  <si>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</si>
  <si>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</si>
  <si>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</si>
  <si>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</si>
  <si>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</si>
  <si>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</si>
  <si>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AZ-501</t>
  </si>
  <si>
    <t>Pima County</t>
  </si>
  <si>
    <t>CASA Renewal Grant FY 2019</t>
  </si>
  <si>
    <t>AZ0027L9T012013</t>
  </si>
  <si>
    <t>PH</t>
  </si>
  <si>
    <t/>
  </si>
  <si>
    <t>San Francisco</t>
  </si>
  <si>
    <t>Tucson/Pima County CoC</t>
  </si>
  <si>
    <t>City of Tucson</t>
  </si>
  <si>
    <t>La Casita Renewal Grant FY 2019</t>
  </si>
  <si>
    <t>AZ0032L9T012013</t>
  </si>
  <si>
    <t>TH</t>
  </si>
  <si>
    <t>Southern Arizona AIDS Foundation</t>
  </si>
  <si>
    <t>Long Term Housing Savoy</t>
  </si>
  <si>
    <t>AZ0034L9T012013</t>
  </si>
  <si>
    <t>Pathways</t>
  </si>
  <si>
    <t>AZ0038L9T012013</t>
  </si>
  <si>
    <t>Pima County HMIS Consolidation</t>
  </si>
  <si>
    <t>AZ0039L9T012012</t>
  </si>
  <si>
    <t>POS II</t>
  </si>
  <si>
    <t>AZ0041L9T012013</t>
  </si>
  <si>
    <t>Project Advent RRH Renewal Grant FY2019</t>
  </si>
  <si>
    <t>AZ0042L9T012013</t>
  </si>
  <si>
    <t>Arizona Department of Housing</t>
  </si>
  <si>
    <t>SPC TRA Pima</t>
  </si>
  <si>
    <t>AZ0043L9T012013</t>
  </si>
  <si>
    <t>Shelter Plus Care Partnership</t>
  </si>
  <si>
    <t>AZ0044L9T012013</t>
  </si>
  <si>
    <t>La Frontera Center, Inc.</t>
  </si>
  <si>
    <t>Sonora House Haven</t>
  </si>
  <si>
    <t>AZ0047L9T012013</t>
  </si>
  <si>
    <t>SH</t>
  </si>
  <si>
    <t>Shelter Plus Care IV-Operation Safe at Home</t>
  </si>
  <si>
    <t>AZ0106L9T012012</t>
  </si>
  <si>
    <t>Community Partnership of Southern Arizona (CPSA), Inc.</t>
  </si>
  <si>
    <t>Frontiers</t>
  </si>
  <si>
    <t>AZ0110L9T012009</t>
  </si>
  <si>
    <t>Our Family Services, Inc.</t>
  </si>
  <si>
    <t>Homes First PSH 20-21</t>
  </si>
  <si>
    <t>AZ0143L9T012006</t>
  </si>
  <si>
    <t>Home Again 20-21 RRH Expansion Combined</t>
  </si>
  <si>
    <t>AZ0146L9T012006</t>
  </si>
  <si>
    <t>Tucson Center for Women &amp; Children, Inc. dba Emerge! Center Against Domestic Abuse</t>
  </si>
  <si>
    <t>Rapid Re-Housing for Survivors of Domestic Abuse</t>
  </si>
  <si>
    <t>AZ0147L9T012006</t>
  </si>
  <si>
    <t>Old Pueblo Community Services</t>
  </si>
  <si>
    <t>Ocotillo</t>
  </si>
  <si>
    <t>AZ0155L9T012005</t>
  </si>
  <si>
    <t>ECHO Permanent Supportive Housing Program</t>
  </si>
  <si>
    <t>AZ0161L9T012005</t>
  </si>
  <si>
    <t>One-Stop RRH Renewal Grant FY' 2019</t>
  </si>
  <si>
    <t>AZ0167L9T012005</t>
  </si>
  <si>
    <t>Secure Futures for Youth 20-21 RRH Consolidation</t>
  </si>
  <si>
    <t>AZ0188L9T012003</t>
  </si>
  <si>
    <t>Medical Respite TH-RRH</t>
  </si>
  <si>
    <t>AZ0190L9T012003</t>
  </si>
  <si>
    <t>Joint TH &amp; PH-RRH</t>
  </si>
  <si>
    <t>Tucson/Pima County Coordinated Entry</t>
  </si>
  <si>
    <t>AZ0210L9T012001</t>
  </si>
  <si>
    <t>SSO</t>
  </si>
  <si>
    <t>Supporting Domestic Abuse Survivors through Rapid-Rehousing</t>
  </si>
  <si>
    <t>AZ0213D9T012001</t>
  </si>
  <si>
    <t>Oasis</t>
  </si>
  <si>
    <t>AZ0214L9T012001</t>
  </si>
  <si>
    <t>Goodwill Industries of Southern Arizona</t>
  </si>
  <si>
    <t>The Goodwill Metro/REC Reengagement Project for Homeless Youth</t>
  </si>
  <si>
    <t>AZ0216Y9T011800</t>
  </si>
  <si>
    <t>YHDP New Hope RRH FY18</t>
  </si>
  <si>
    <t>AZ0217Y9T011800</t>
  </si>
  <si>
    <t>YHDP OPCS</t>
  </si>
  <si>
    <t>AZ0218Y9T011800</t>
  </si>
  <si>
    <t>Community Bridges, Inc.</t>
  </si>
  <si>
    <t>CBI YHDP-RRH</t>
  </si>
  <si>
    <t>AZ0219Y9T011800</t>
  </si>
  <si>
    <t>YHDP Youth Care FY18</t>
  </si>
  <si>
    <t>AZ0220Y9T011800</t>
  </si>
  <si>
    <t>Transitions PSH</t>
  </si>
  <si>
    <t>AZ0221Y9T011800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</si>
  <si>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</si>
  <si>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</si>
  <si>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</si>
  <si>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</si>
  <si>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Rental Assistance Worksheet</t>
  </si>
  <si>
    <t>Please click on the 2021 FMRs link to obtain 2021 FMR amounts</t>
  </si>
  <si>
    <t>2021 FMRs</t>
  </si>
  <si>
    <t>Project Name:</t>
  </si>
  <si>
    <t>Grant Number:</t>
  </si>
  <si>
    <t>Rental Assistance:</t>
  </si>
  <si>
    <t>FMR Area:</t>
  </si>
  <si>
    <t>Size of Units</t>
  </si>
  <si>
    <t># of Units</t>
  </si>
  <si>
    <t>FMR/Actual Rent</t>
  </si>
  <si>
    <t># of Months</t>
  </si>
  <si>
    <t>Total Budget</t>
  </si>
  <si>
    <t>SRO</t>
  </si>
  <si>
    <t>x</t>
  </si>
  <si>
    <t>=</t>
  </si>
  <si>
    <t>0 Bedroom</t>
  </si>
  <si>
    <t>1 Bedroom</t>
  </si>
  <si>
    <t>2 Bedrooms</t>
  </si>
  <si>
    <t>3 Bedrooms</t>
  </si>
  <si>
    <t>4 Bedrooms</t>
  </si>
  <si>
    <t>5 Bedrooms</t>
  </si>
  <si>
    <t>6+ Bedrooms</t>
  </si>
  <si>
    <t>Total</t>
  </si>
  <si>
    <t>Final FY 2021 &amp; Final FY 2020 FMRs By Unit Bedrooms</t>
  </si>
  <si>
    <t>Year</t>
  </si>
  <si>
    <t>Efficiency</t>
  </si>
  <si>
    <t>One-Bedroom</t>
  </si>
  <si>
    <t>Two-Bedroom</t>
  </si>
  <si>
    <t>Three-Bedroom</t>
  </si>
  <si>
    <t>Four-Bedroom</t>
  </si>
  <si>
    <t>FY 2021 FMR</t>
  </si>
  <si>
    <t>Tuscon MSA</t>
  </si>
  <si>
    <t>Tucson 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</si>
</sst>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u/>
      <sz val="10"/>
      <color indexed="62"/>
      <name val="Arial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ill="0"/>
  </cellStyleXfs>
  <cellXfs count="8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7" fillId="0" borderId="0" xfId="3" applyAlignment="1" applyProtection="1">
      <alignment vertical="center"/>
      <protection locked="0"/>
    </xf>
    <xf numFmtId="0" fontId="7" fillId="0" borderId="0" xfId="3" applyAlignment="1">
      <alignment horizontal="center" vertical="center"/>
    </xf>
    <xf numFmtId="0" fontId="8" fillId="0" borderId="0" xfId="3" applyFont="1" applyAlignment="1">
      <alignment horizontal="left" vertical="center" indent="8"/>
    </xf>
    <xf numFmtId="0" fontId="8" fillId="0" borderId="0" xfId="3" applyFont="1" applyAlignment="1">
      <alignment vertical="center" wrapText="1"/>
    </xf>
    <xf numFmtId="0" fontId="7" fillId="0" borderId="0" xfId="3" applyAlignment="1">
      <alignment vertical="center"/>
    </xf>
    <xf numFmtId="0" fontId="7" fillId="0" borderId="0" xfId="3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6" fillId="7" borderId="12" xfId="2" applyFill="1" applyBorder="1" applyAlignment="1" applyProtection="1">
      <alignment horizontal="center" vertical="center"/>
    </xf>
    <xf numFmtId="0" fontId="9" fillId="7" borderId="13" xfId="3" applyFont="1" applyFill="1" applyBorder="1" applyAlignment="1">
      <alignment horizontal="center" vertical="center"/>
    </xf>
    <xf numFmtId="0" fontId="7" fillId="0" borderId="14" xfId="3" applyBorder="1" applyAlignment="1" applyProtection="1">
      <alignment vertical="center"/>
      <protection locked="0"/>
    </xf>
    <xf numFmtId="0" fontId="7" fillId="0" borderId="15" xfId="3" applyBorder="1" applyAlignment="1" applyProtection="1">
      <alignment vertical="center"/>
      <protection locked="0"/>
    </xf>
    <xf numFmtId="0" fontId="7" fillId="0" borderId="16" xfId="3" applyBorder="1" applyAlignment="1" applyProtection="1">
      <alignment vertical="center"/>
      <protection locked="0"/>
    </xf>
    <xf numFmtId="164" fontId="9" fillId="0" borderId="13" xfId="3" applyNumberFormat="1" applyFont="1" applyBorder="1" applyAlignment="1">
      <alignment vertical="center"/>
    </xf>
    <xf numFmtId="0" fontId="10" fillId="0" borderId="0" xfId="2" applyFont="1" applyAlignment="1" applyProtection="1">
      <alignment horizontal="center" vertical="center"/>
    </xf>
    <xf numFmtId="0" fontId="7" fillId="0" borderId="0" xfId="3" applyAlignment="1">
      <alignment horizontal="left" vertical="center"/>
    </xf>
    <xf numFmtId="0" fontId="7" fillId="8" borderId="0" xfId="3" applyFill="1" applyAlignment="1">
      <alignment vertical="center"/>
    </xf>
    <xf numFmtId="0" fontId="7" fillId="8" borderId="0" xfId="3" applyFill="1" applyAlignment="1">
      <alignment horizontal="center" vertical="center"/>
    </xf>
    <xf numFmtId="0" fontId="7" fillId="0" borderId="14" xfId="3" applyBorder="1" applyAlignment="1">
      <alignment vertical="center"/>
    </xf>
    <xf numFmtId="0" fontId="7" fillId="0" borderId="15" xfId="3" applyBorder="1" applyAlignment="1">
      <alignment vertical="center"/>
    </xf>
    <xf numFmtId="0" fontId="7" fillId="0" borderId="16" xfId="3" applyBorder="1" applyAlignment="1">
      <alignment vertical="center"/>
    </xf>
    <xf numFmtId="0" fontId="9" fillId="9" borderId="0" xfId="3" applyFont="1" applyFill="1" applyAlignment="1">
      <alignment horizontal="center" vertical="center"/>
    </xf>
    <xf numFmtId="0" fontId="9" fillId="8" borderId="0" xfId="3" applyFont="1" applyFill="1" applyAlignment="1">
      <alignment horizontal="center" vertical="center"/>
    </xf>
    <xf numFmtId="0" fontId="7" fillId="9" borderId="0" xfId="3" applyFill="1" applyAlignment="1">
      <alignment horizontal="center" vertical="center"/>
    </xf>
    <xf numFmtId="0" fontId="7" fillId="0" borderId="1" xfId="3" applyBorder="1" applyAlignment="1" applyProtection="1">
      <alignment vertical="center"/>
      <protection locked="0"/>
    </xf>
    <xf numFmtId="164" fontId="7" fillId="0" borderId="1" xfId="3" applyNumberFormat="1" applyBorder="1" applyAlignment="1" applyProtection="1">
      <alignment vertical="center"/>
      <protection locked="0"/>
    </xf>
    <xf numFmtId="0" fontId="7" fillId="0" borderId="1" xfId="3" applyBorder="1" applyAlignment="1">
      <alignment horizontal="center" vertical="center"/>
    </xf>
    <xf numFmtId="164" fontId="7" fillId="0" borderId="1" xfId="3" applyNumberFormat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13" xfId="3" applyFont="1" applyBorder="1" applyAlignment="1">
      <alignment vertical="center"/>
    </xf>
    <xf numFmtId="0" fontId="7" fillId="9" borderId="0" xfId="3" applyFill="1" applyAlignment="1">
      <alignment vertical="center"/>
    </xf>
    <xf numFmtId="0" fontId="12" fillId="10" borderId="17" xfId="0" applyFont="1" applyFill="1" applyBorder="1" applyAlignment="1">
      <alignment horizontal="center" vertical="center" wrapText="1"/>
    </xf>
    <xf numFmtId="0" fontId="6" fillId="10" borderId="17" xfId="2" applyFill="1" applyBorder="1" applyAlignment="1">
      <alignment horizontal="center" vertical="center" wrapText="1"/>
    </xf>
    <xf numFmtId="6" fontId="11" fillId="10" borderId="17" xfId="0" applyNumberFormat="1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6" fillId="10" borderId="22" xfId="2" applyFill="1" applyBorder="1" applyAlignment="1">
      <alignment horizontal="center" vertical="center" wrapText="1"/>
    </xf>
    <xf numFmtId="6" fontId="11" fillId="10" borderId="22" xfId="0" applyNumberFormat="1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6" fillId="10" borderId="17" xfId="2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6" fillId="10" borderId="22" xfId="2" applyFont="1" applyFill="1" applyBorder="1" applyAlignment="1">
      <alignment horizontal="center" vertical="center" wrapText="1"/>
    </xf>
    <xf numFmtId="0" fontId="7" fillId="0" borderId="0" xfId="3" applyFont="1" applyAlignment="1" applyProtection="1">
      <alignment vertical="center"/>
      <protection locked="0"/>
    </xf>
    <xf numFmtId="1" fontId="0" fillId="0" borderId="0" xfId="0" applyNumberFormat="1"/>
    <xf numFmtId="0" fontId="0" fillId="0" borderId="0" xfId="0" applyBorder="1"/>
    <xf numFmtId="0" fontId="12" fillId="10" borderId="18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EAEDCAB4-2854-4774-A463-40AE40680752}"/>
  </cellStyles>
  <dxfs count="10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fmr/fmrs/FY2021_code/2021bdrm_rent.odn?year=2021&amp;cbsasub=METRO46060M46060&amp;br_size=1" TargetMode="External"/><Relationship Id="rId2" Type="http://schemas.openxmlformats.org/officeDocument/2006/relationships/hyperlink" Target="https://www.huduser.gov/portal/datasets/fmr/fmrs/FY2021_code/2021bdrm_rent.odn?year=2021&amp;cbsasub=METRO46060M46060&amp;br_size=0" TargetMode="External"/><Relationship Id="rId1" Type="http://schemas.openxmlformats.org/officeDocument/2006/relationships/hyperlink" Target="https://www.huduser.gov/portal/datasets/fmr/fmrs/FY2021_code/select_Geography.od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huduser.gov/portal/datasets/fmr/fmrs/FY2021_code/2021bdrm_rent.odn?year=2021&amp;cbsasub=METRO46060M46060&amp;br_size=4" TargetMode="External"/><Relationship Id="rId4" Type="http://schemas.openxmlformats.org/officeDocument/2006/relationships/hyperlink" Target="https://www.huduser.gov/portal/datasets/fmr/fmrs/FY2021_code/2021bdrm_rent.odn?year=2021&amp;cbsasub=METRO46060M46060&amp;br_size=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fmr/fmrs/FY2021_code/2021bdrm_rent.odn?year=2021&amp;cbsasub=METRO46060M46060&amp;br_size=1" TargetMode="External"/><Relationship Id="rId2" Type="http://schemas.openxmlformats.org/officeDocument/2006/relationships/hyperlink" Target="https://www.huduser.gov/portal/datasets/fmr/fmrs/FY2021_code/2021bdrm_rent.odn?year=2021&amp;cbsasub=METRO46060M46060&amp;br_size=0" TargetMode="External"/><Relationship Id="rId1" Type="http://schemas.openxmlformats.org/officeDocument/2006/relationships/hyperlink" Target="https://www.huduser.gov/portal/datasets/fmr/fmrs/FY2021_code/select_Geography.odn" TargetMode="External"/><Relationship Id="rId5" Type="http://schemas.openxmlformats.org/officeDocument/2006/relationships/hyperlink" Target="https://www.huduser.gov/portal/datasets/fmr/fmrs/FY2021_code/2021bdrm_rent.odn?year=2021&amp;cbsasub=METRO46060M46060&amp;br_size=4" TargetMode="External"/><Relationship Id="rId4" Type="http://schemas.openxmlformats.org/officeDocument/2006/relationships/hyperlink" Target="https://www.huduser.gov/portal/datasets/fmr/fmrs/FY2021_code/2021bdrm_rent.odn?year=2021&amp;cbsasub=METRO46060M46060&amp;br_size=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user.gov/portal/datasets/fmr/fmrs/FY2021_code/2021bdrm_rent.odn?year=2021&amp;cbsasub=METRO46060M46060&amp;br_size=1" TargetMode="External"/><Relationship Id="rId2" Type="http://schemas.openxmlformats.org/officeDocument/2006/relationships/hyperlink" Target="https://www.huduser.gov/portal/datasets/fmr/fmrs/FY2021_code/2021bdrm_rent.odn?year=2021&amp;cbsasub=METRO46060M46060&amp;br_size=0" TargetMode="External"/><Relationship Id="rId1" Type="http://schemas.openxmlformats.org/officeDocument/2006/relationships/hyperlink" Target="https://www.huduser.gov/portal/datasets/fmr/fmrs/FY2021_code/select_Geography.odn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huduser.gov/portal/datasets/fmr/fmrs/FY2021_code/2021bdrm_rent.odn?year=2021&amp;cbsasub=METRO46060M46060&amp;br_size=4" TargetMode="External"/><Relationship Id="rId4" Type="http://schemas.openxmlformats.org/officeDocument/2006/relationships/hyperlink" Target="https://www.huduser.gov/portal/datasets/fmr/fmrs/FY2021_code/2021bdrm_rent.odn?year=2021&amp;cbsasub=METRO46060M46060&amp;br_size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65FA-87E1-4907-B6B0-493072084238}">
  <sheetPr codeName="Sheet17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664062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  <c r="M3" s="80"/>
    </row>
    <row r="4" spans="1:22" ht="14.4" customHeight="1" x14ac:dyDescent="0.3">
      <c r="A4" s="33" t="s">
        <v>106</v>
      </c>
      <c r="B4" s="30" t="s">
        <v>36</v>
      </c>
      <c r="C4" s="31"/>
      <c r="D4" s="31"/>
      <c r="E4" s="31"/>
      <c r="F4" s="31"/>
      <c r="G4" s="32"/>
      <c r="M4" s="80"/>
    </row>
    <row r="5" spans="1:22" ht="14.4" customHeight="1" x14ac:dyDescent="0.3">
      <c r="A5" s="33" t="s">
        <v>107</v>
      </c>
      <c r="B5" s="34">
        <f ca="1">SUM(OFFSET(V8,1,0,500,1))</f>
        <v>10635546.5</v>
      </c>
      <c r="C5" s="35"/>
      <c r="D5" s="35"/>
      <c r="E5" s="35"/>
      <c r="F5" s="35"/>
      <c r="G5" s="36"/>
      <c r="M5" s="80"/>
      <c r="V5" s="79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172656</v>
      </c>
      <c r="H9" s="23">
        <v>262119</v>
      </c>
      <c r="I9" s="23">
        <v>0</v>
      </c>
      <c r="J9" s="23">
        <v>0</v>
      </c>
      <c r="K9" s="24">
        <v>28302</v>
      </c>
      <c r="L9" s="25" t="s">
        <v>109</v>
      </c>
      <c r="M9" s="26">
        <v>0</v>
      </c>
      <c r="N9" s="26">
        <v>7</v>
      </c>
      <c r="O9" s="26">
        <v>13</v>
      </c>
      <c r="P9" s="26">
        <v>5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25</v>
      </c>
      <c r="V9" s="28">
        <f t="shared" ref="V9:V47" si="0">SUM(F9:K9)</f>
        <v>463077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80352</v>
      </c>
      <c r="H10" s="23">
        <v>116009</v>
      </c>
      <c r="I10" s="23">
        <v>0</v>
      </c>
      <c r="J10" s="23">
        <v>0</v>
      </c>
      <c r="K10" s="24">
        <v>12766</v>
      </c>
      <c r="L10" s="25" t="s">
        <v>109</v>
      </c>
      <c r="M10" s="26">
        <v>0</v>
      </c>
      <c r="N10" s="26">
        <v>0</v>
      </c>
      <c r="O10" s="26">
        <v>12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12</v>
      </c>
      <c r="V10" s="28">
        <f t="shared" si="0"/>
        <v>209127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62962</v>
      </c>
      <c r="I11" s="23">
        <v>28408</v>
      </c>
      <c r="J11" s="23">
        <v>0</v>
      </c>
      <c r="K11" s="24">
        <v>5852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97222</v>
      </c>
    </row>
    <row r="12" spans="1:22" x14ac:dyDescent="0.3">
      <c r="A12" s="19" t="s">
        <v>40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139776</v>
      </c>
      <c r="H12" s="23">
        <v>0</v>
      </c>
      <c r="I12" s="23">
        <v>0</v>
      </c>
      <c r="J12" s="23">
        <v>0</v>
      </c>
      <c r="K12" s="24">
        <v>5913</v>
      </c>
      <c r="L12" s="25" t="s">
        <v>108</v>
      </c>
      <c r="M12" s="26">
        <v>0</v>
      </c>
      <c r="N12" s="26">
        <v>0</v>
      </c>
      <c r="O12" s="26">
        <v>16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16</v>
      </c>
      <c r="V12" s="28">
        <f t="shared" si="0"/>
        <v>145689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389397</v>
      </c>
      <c r="K13" s="24">
        <v>32095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421492</v>
      </c>
    </row>
    <row r="14" spans="1:22" x14ac:dyDescent="0.3">
      <c r="A14" s="19" t="s">
        <v>40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52416</v>
      </c>
      <c r="H14" s="23">
        <v>0</v>
      </c>
      <c r="I14" s="23">
        <v>0</v>
      </c>
      <c r="J14" s="23">
        <v>0</v>
      </c>
      <c r="K14" s="24">
        <v>1841</v>
      </c>
      <c r="L14" s="25" t="s">
        <v>108</v>
      </c>
      <c r="M14" s="26">
        <v>0</v>
      </c>
      <c r="N14" s="26">
        <v>0</v>
      </c>
      <c r="O14" s="26">
        <v>6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6</v>
      </c>
      <c r="V14" s="28">
        <f t="shared" si="0"/>
        <v>54257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217320</v>
      </c>
      <c r="H15" s="23">
        <v>198590</v>
      </c>
      <c r="I15" s="23">
        <v>0</v>
      </c>
      <c r="J15" s="23">
        <v>0</v>
      </c>
      <c r="K15" s="24">
        <v>26475</v>
      </c>
      <c r="L15" s="25" t="s">
        <v>109</v>
      </c>
      <c r="M15" s="26">
        <v>0</v>
      </c>
      <c r="N15" s="26">
        <v>10</v>
      </c>
      <c r="O15" s="26">
        <v>14</v>
      </c>
      <c r="P15" s="26">
        <v>6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30</v>
      </c>
      <c r="V15" s="28">
        <f t="shared" si="0"/>
        <v>442385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988680</v>
      </c>
      <c r="H16" s="23">
        <v>0</v>
      </c>
      <c r="I16" s="23">
        <v>0</v>
      </c>
      <c r="J16" s="23">
        <v>0</v>
      </c>
      <c r="K16" s="24">
        <v>79648</v>
      </c>
      <c r="L16" s="25" t="s">
        <v>108</v>
      </c>
      <c r="M16" s="26">
        <v>0</v>
      </c>
      <c r="N16" s="26">
        <v>0</v>
      </c>
      <c r="O16" s="26">
        <v>100</v>
      </c>
      <c r="P16" s="26">
        <v>10</v>
      </c>
      <c r="Q16" s="26">
        <v>0</v>
      </c>
      <c r="R16" s="26">
        <v>0</v>
      </c>
      <c r="S16" s="26">
        <v>0</v>
      </c>
      <c r="T16" s="26">
        <v>0</v>
      </c>
      <c r="U16" s="27">
        <f>SUM(M16:T16)</f>
        <v>110</v>
      </c>
      <c r="V16" s="28">
        <f t="shared" si="0"/>
        <v>1068328</v>
      </c>
    </row>
    <row r="17" spans="1:22" x14ac:dyDescent="0.3">
      <c r="A17" s="19" t="s">
        <v>36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731532</v>
      </c>
      <c r="H17" s="23">
        <v>0</v>
      </c>
      <c r="I17" s="23">
        <v>0</v>
      </c>
      <c r="J17" s="23">
        <v>0</v>
      </c>
      <c r="K17" s="24">
        <v>49112</v>
      </c>
      <c r="L17" s="25" t="s">
        <v>108</v>
      </c>
      <c r="M17" s="26">
        <v>0</v>
      </c>
      <c r="N17" s="26">
        <v>4</v>
      </c>
      <c r="O17" s="26">
        <v>62</v>
      </c>
      <c r="P17" s="26">
        <v>11</v>
      </c>
      <c r="Q17" s="26">
        <v>2</v>
      </c>
      <c r="R17" s="26">
        <v>0</v>
      </c>
      <c r="S17" s="26">
        <v>0</v>
      </c>
      <c r="T17" s="26">
        <v>0</v>
      </c>
      <c r="U17" s="27">
        <f>SUM(M17:T17)</f>
        <v>79</v>
      </c>
      <c r="V17" s="28">
        <f t="shared" si="0"/>
        <v>780644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59</v>
      </c>
      <c r="F18" s="22">
        <v>63408</v>
      </c>
      <c r="G18" s="23">
        <v>0</v>
      </c>
      <c r="H18" s="23">
        <v>305553</v>
      </c>
      <c r="I18" s="23">
        <v>36056</v>
      </c>
      <c r="J18" s="23">
        <v>0</v>
      </c>
      <c r="K18" s="24">
        <v>28228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433245</v>
      </c>
    </row>
    <row r="19" spans="1:22" x14ac:dyDescent="0.3">
      <c r="A19" s="19" t="s">
        <v>36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725412</v>
      </c>
      <c r="H19" s="23">
        <v>0</v>
      </c>
      <c r="I19" s="23">
        <v>0</v>
      </c>
      <c r="J19" s="23">
        <v>0</v>
      </c>
      <c r="K19" s="24">
        <v>43767</v>
      </c>
      <c r="L19" s="25" t="s">
        <v>108</v>
      </c>
      <c r="M19" s="26">
        <v>0</v>
      </c>
      <c r="N19" s="26">
        <v>16</v>
      </c>
      <c r="O19" s="26">
        <v>52</v>
      </c>
      <c r="P19" s="26">
        <v>13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81</v>
      </c>
      <c r="V19" s="28">
        <f t="shared" si="0"/>
        <v>769179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160020</v>
      </c>
      <c r="H20" s="23">
        <v>39932</v>
      </c>
      <c r="I20" s="23">
        <v>0</v>
      </c>
      <c r="J20" s="23">
        <v>0</v>
      </c>
      <c r="K20" s="24">
        <v>18115</v>
      </c>
      <c r="L20" s="25" t="s">
        <v>108</v>
      </c>
      <c r="M20" s="26">
        <v>0</v>
      </c>
      <c r="N20" s="26">
        <v>0</v>
      </c>
      <c r="O20" s="26">
        <v>17</v>
      </c>
      <c r="P20" s="26">
        <v>1</v>
      </c>
      <c r="Q20" s="26">
        <v>0</v>
      </c>
      <c r="R20" s="26">
        <v>0</v>
      </c>
      <c r="S20" s="26">
        <v>0</v>
      </c>
      <c r="T20" s="26">
        <v>0</v>
      </c>
      <c r="U20" s="27">
        <f>SUM(M20:T20)</f>
        <v>18</v>
      </c>
      <c r="V20" s="28">
        <f t="shared" si="0"/>
        <v>218067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130962</v>
      </c>
      <c r="G21" s="23">
        <v>0</v>
      </c>
      <c r="H21" s="23">
        <v>78198</v>
      </c>
      <c r="I21" s="23">
        <v>0</v>
      </c>
      <c r="J21" s="23">
        <v>0</v>
      </c>
      <c r="K21" s="24">
        <v>19469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228629</v>
      </c>
    </row>
    <row r="22" spans="1:22" x14ac:dyDescent="0.3">
      <c r="A22" s="19" t="s">
        <v>65</v>
      </c>
      <c r="B22" s="19" t="s">
        <v>68</v>
      </c>
      <c r="C22" s="20" t="s">
        <v>69</v>
      </c>
      <c r="D22" s="20">
        <v>2022</v>
      </c>
      <c r="E22" s="21" t="s">
        <v>32</v>
      </c>
      <c r="F22" s="22">
        <v>0</v>
      </c>
      <c r="G22" s="23">
        <v>439404</v>
      </c>
      <c r="H22" s="23">
        <v>217261</v>
      </c>
      <c r="I22" s="23">
        <v>0</v>
      </c>
      <c r="J22" s="23">
        <v>0</v>
      </c>
      <c r="K22" s="24">
        <v>60705</v>
      </c>
      <c r="L22" s="25" t="s">
        <v>108</v>
      </c>
      <c r="M22" s="26">
        <v>0</v>
      </c>
      <c r="N22" s="26">
        <v>0</v>
      </c>
      <c r="O22" s="26">
        <v>20</v>
      </c>
      <c r="P22" s="26">
        <v>23</v>
      </c>
      <c r="Q22" s="26">
        <v>0</v>
      </c>
      <c r="R22" s="26">
        <v>0</v>
      </c>
      <c r="S22" s="26">
        <v>0</v>
      </c>
      <c r="T22" s="26">
        <v>0</v>
      </c>
      <c r="U22" s="27">
        <f>SUM(M22:T22)</f>
        <v>43</v>
      </c>
      <c r="V22" s="28">
        <f t="shared" si="0"/>
        <v>717370</v>
      </c>
    </row>
    <row r="23" spans="1:22" x14ac:dyDescent="0.3">
      <c r="A23" s="19" t="s">
        <v>70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0</v>
      </c>
      <c r="G23" s="23">
        <v>0</v>
      </c>
      <c r="H23" s="23">
        <v>55941</v>
      </c>
      <c r="I23" s="23">
        <v>0</v>
      </c>
      <c r="J23" s="23">
        <v>0</v>
      </c>
      <c r="K23" s="24">
        <v>5594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/>
      <c r="V23" s="28">
        <f t="shared" si="0"/>
        <v>61535</v>
      </c>
    </row>
    <row r="24" spans="1:22" x14ac:dyDescent="0.3">
      <c r="A24" s="19" t="s">
        <v>73</v>
      </c>
      <c r="B24" s="19" t="s">
        <v>74</v>
      </c>
      <c r="C24" s="20" t="s">
        <v>75</v>
      </c>
      <c r="D24" s="20">
        <v>2022</v>
      </c>
      <c r="E24" s="21" t="s">
        <v>32</v>
      </c>
      <c r="F24" s="22">
        <v>56656</v>
      </c>
      <c r="G24" s="23">
        <v>55452</v>
      </c>
      <c r="H24" s="23">
        <v>38194</v>
      </c>
      <c r="I24" s="23">
        <v>0</v>
      </c>
      <c r="J24" s="23">
        <v>0</v>
      </c>
      <c r="K24" s="24">
        <v>9511</v>
      </c>
      <c r="L24" s="25" t="s">
        <v>108</v>
      </c>
      <c r="M24" s="26">
        <v>0</v>
      </c>
      <c r="N24" s="26">
        <v>5</v>
      </c>
      <c r="O24" s="26">
        <v>2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>SUM(M24:T24)</f>
        <v>7</v>
      </c>
      <c r="V24" s="28">
        <f t="shared" si="0"/>
        <v>159813</v>
      </c>
    </row>
    <row r="25" spans="1:22" x14ac:dyDescent="0.3">
      <c r="A25" s="19" t="s">
        <v>36</v>
      </c>
      <c r="B25" s="19" t="s">
        <v>76</v>
      </c>
      <c r="C25" s="20" t="s">
        <v>77</v>
      </c>
      <c r="D25" s="20">
        <v>2022</v>
      </c>
      <c r="E25" s="21" t="s">
        <v>32</v>
      </c>
      <c r="F25" s="22">
        <v>102210</v>
      </c>
      <c r="G25" s="23">
        <v>0</v>
      </c>
      <c r="H25" s="23">
        <v>510250</v>
      </c>
      <c r="I25" s="23">
        <v>0</v>
      </c>
      <c r="J25" s="23">
        <v>0</v>
      </c>
      <c r="K25" s="24">
        <v>59457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671917</v>
      </c>
    </row>
    <row r="26" spans="1:22" x14ac:dyDescent="0.3">
      <c r="A26" s="19" t="s">
        <v>29</v>
      </c>
      <c r="B26" s="19" t="s">
        <v>78</v>
      </c>
      <c r="C26" s="20" t="s">
        <v>79</v>
      </c>
      <c r="D26" s="20">
        <v>2022</v>
      </c>
      <c r="E26" s="21" t="s">
        <v>32</v>
      </c>
      <c r="F26" s="22">
        <v>0</v>
      </c>
      <c r="G26" s="23">
        <v>130236</v>
      </c>
      <c r="H26" s="23">
        <v>75413</v>
      </c>
      <c r="I26" s="23">
        <v>0</v>
      </c>
      <c r="J26" s="23">
        <v>0</v>
      </c>
      <c r="K26" s="24">
        <v>12252</v>
      </c>
      <c r="L26" s="25" t="s">
        <v>108</v>
      </c>
      <c r="M26" s="26">
        <v>0</v>
      </c>
      <c r="N26" s="26">
        <v>8</v>
      </c>
      <c r="O26" s="26">
        <v>4</v>
      </c>
      <c r="P26" s="26">
        <v>3</v>
      </c>
      <c r="Q26" s="26">
        <v>0</v>
      </c>
      <c r="R26" s="26">
        <v>0</v>
      </c>
      <c r="S26" s="26">
        <v>0</v>
      </c>
      <c r="T26" s="26">
        <v>0</v>
      </c>
      <c r="U26" s="27">
        <f>SUM(M26:T26)</f>
        <v>15</v>
      </c>
      <c r="V26" s="28">
        <f t="shared" si="0"/>
        <v>217901</v>
      </c>
    </row>
    <row r="27" spans="1:22" x14ac:dyDescent="0.3">
      <c r="A27" s="19" t="s">
        <v>65</v>
      </c>
      <c r="B27" s="19" t="s">
        <v>80</v>
      </c>
      <c r="C27" s="20" t="s">
        <v>81</v>
      </c>
      <c r="D27" s="20">
        <v>2022</v>
      </c>
      <c r="E27" s="21" t="s">
        <v>32</v>
      </c>
      <c r="F27" s="22">
        <v>0</v>
      </c>
      <c r="G27" s="23">
        <v>171672</v>
      </c>
      <c r="H27" s="23">
        <v>131172</v>
      </c>
      <c r="I27" s="23">
        <v>0</v>
      </c>
      <c r="J27" s="23">
        <v>0</v>
      </c>
      <c r="K27" s="24">
        <v>27777</v>
      </c>
      <c r="L27" s="25" t="s">
        <v>108</v>
      </c>
      <c r="M27" s="26">
        <v>0</v>
      </c>
      <c r="N27" s="26">
        <v>18</v>
      </c>
      <c r="O27" s="26">
        <v>4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>SUM(M27:T27)</f>
        <v>22</v>
      </c>
      <c r="V27" s="28">
        <f t="shared" si="0"/>
        <v>330621</v>
      </c>
    </row>
    <row r="28" spans="1:22" x14ac:dyDescent="0.3">
      <c r="A28" s="19" t="s">
        <v>62</v>
      </c>
      <c r="B28" s="19" t="s">
        <v>82</v>
      </c>
      <c r="C28" s="20" t="s">
        <v>83</v>
      </c>
      <c r="D28" s="20">
        <v>2022</v>
      </c>
      <c r="E28" s="21" t="s">
        <v>84</v>
      </c>
      <c r="F28" s="22">
        <v>103008</v>
      </c>
      <c r="G28" s="23">
        <v>63924</v>
      </c>
      <c r="H28" s="23">
        <v>63115</v>
      </c>
      <c r="I28" s="23">
        <v>0</v>
      </c>
      <c r="J28" s="23">
        <v>0</v>
      </c>
      <c r="K28" s="24">
        <v>22259</v>
      </c>
      <c r="L28" s="25" t="s">
        <v>108</v>
      </c>
      <c r="M28" s="26">
        <v>0</v>
      </c>
      <c r="N28" s="26">
        <v>0</v>
      </c>
      <c r="O28" s="26">
        <v>6</v>
      </c>
      <c r="P28" s="26">
        <v>1</v>
      </c>
      <c r="Q28" s="26">
        <v>0</v>
      </c>
      <c r="R28" s="26">
        <v>0</v>
      </c>
      <c r="S28" s="26">
        <v>0</v>
      </c>
      <c r="T28" s="26">
        <v>0</v>
      </c>
      <c r="U28" s="27">
        <f>SUM(M28:T28)</f>
        <v>7</v>
      </c>
      <c r="V28" s="28">
        <f t="shared" si="0"/>
        <v>252306</v>
      </c>
    </row>
    <row r="29" spans="1:22" x14ac:dyDescent="0.3">
      <c r="A29" s="19" t="s">
        <v>36</v>
      </c>
      <c r="B29" s="19" t="s">
        <v>85</v>
      </c>
      <c r="C29" s="20" t="s">
        <v>86</v>
      </c>
      <c r="D29" s="20">
        <v>2022</v>
      </c>
      <c r="E29" s="21" t="s">
        <v>87</v>
      </c>
      <c r="F29" s="22">
        <v>0</v>
      </c>
      <c r="G29" s="23">
        <v>0</v>
      </c>
      <c r="H29" s="23">
        <v>338723</v>
      </c>
      <c r="I29" s="23">
        <v>0</v>
      </c>
      <c r="J29" s="23">
        <v>0</v>
      </c>
      <c r="K29" s="24">
        <v>33872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/>
      <c r="V29" s="28">
        <f t="shared" si="0"/>
        <v>372595</v>
      </c>
    </row>
    <row r="30" spans="1:22" x14ac:dyDescent="0.3">
      <c r="A30" s="19" t="s">
        <v>70</v>
      </c>
      <c r="B30" s="19" t="s">
        <v>88</v>
      </c>
      <c r="C30" s="20" t="s">
        <v>89</v>
      </c>
      <c r="D30" s="20">
        <v>2022</v>
      </c>
      <c r="E30" s="21" t="s">
        <v>32</v>
      </c>
      <c r="F30" s="22">
        <v>0</v>
      </c>
      <c r="G30" s="23">
        <v>118272</v>
      </c>
      <c r="H30" s="23">
        <v>81839</v>
      </c>
      <c r="I30" s="23">
        <v>0</v>
      </c>
      <c r="J30" s="23">
        <v>0</v>
      </c>
      <c r="K30" s="24">
        <v>18693</v>
      </c>
      <c r="L30" s="25" t="s">
        <v>108</v>
      </c>
      <c r="M30" s="26">
        <v>0</v>
      </c>
      <c r="N30" s="26">
        <v>0</v>
      </c>
      <c r="O30" s="26">
        <v>3</v>
      </c>
      <c r="P30" s="26">
        <v>8</v>
      </c>
      <c r="Q30" s="26">
        <v>0</v>
      </c>
      <c r="R30" s="26">
        <v>0</v>
      </c>
      <c r="S30" s="26">
        <v>0</v>
      </c>
      <c r="T30" s="26">
        <v>0</v>
      </c>
      <c r="U30" s="27">
        <f>SUM(M30:T30)</f>
        <v>11</v>
      </c>
      <c r="V30" s="28">
        <f t="shared" si="0"/>
        <v>218804</v>
      </c>
    </row>
    <row r="31" spans="1:22" x14ac:dyDescent="0.3">
      <c r="A31" s="19" t="s">
        <v>73</v>
      </c>
      <c r="B31" s="19" t="s">
        <v>90</v>
      </c>
      <c r="C31" s="20" t="s">
        <v>91</v>
      </c>
      <c r="D31" s="20">
        <v>2022</v>
      </c>
      <c r="E31" s="21" t="s">
        <v>32</v>
      </c>
      <c r="F31" s="22">
        <v>46080</v>
      </c>
      <c r="G31" s="23">
        <v>63924</v>
      </c>
      <c r="H31" s="23">
        <v>77760</v>
      </c>
      <c r="I31" s="23">
        <v>8341</v>
      </c>
      <c r="J31" s="23">
        <v>0</v>
      </c>
      <c r="K31" s="24">
        <v>13747</v>
      </c>
      <c r="L31" s="25" t="s">
        <v>108</v>
      </c>
      <c r="M31" s="26">
        <v>0</v>
      </c>
      <c r="N31" s="26">
        <v>0</v>
      </c>
      <c r="O31" s="26">
        <v>6</v>
      </c>
      <c r="P31" s="26">
        <v>1</v>
      </c>
      <c r="Q31" s="26">
        <v>0</v>
      </c>
      <c r="R31" s="26">
        <v>0</v>
      </c>
      <c r="S31" s="26">
        <v>0</v>
      </c>
      <c r="T31" s="26">
        <v>0</v>
      </c>
      <c r="U31" s="27">
        <f>SUM(M31:T31)</f>
        <v>7</v>
      </c>
      <c r="V31" s="28">
        <f t="shared" si="0"/>
        <v>209852</v>
      </c>
    </row>
    <row r="32" spans="1:22" x14ac:dyDescent="0.3">
      <c r="A32" s="19" t="s">
        <v>92</v>
      </c>
      <c r="B32" s="19" t="s">
        <v>93</v>
      </c>
      <c r="C32" s="20" t="s">
        <v>94</v>
      </c>
      <c r="D32" s="20">
        <v>2022</v>
      </c>
      <c r="E32" s="21" t="s">
        <v>87</v>
      </c>
      <c r="F32" s="22">
        <v>0</v>
      </c>
      <c r="G32" s="23">
        <v>0</v>
      </c>
      <c r="H32" s="23">
        <v>140499</v>
      </c>
      <c r="I32" s="23">
        <v>0</v>
      </c>
      <c r="J32" s="23">
        <v>0</v>
      </c>
      <c r="K32" s="24">
        <v>7200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/>
      <c r="V32" s="28">
        <f t="shared" si="0"/>
        <v>147699</v>
      </c>
    </row>
    <row r="33" spans="1:22" x14ac:dyDescent="0.3">
      <c r="A33" s="19" t="s">
        <v>65</v>
      </c>
      <c r="B33" s="19" t="s">
        <v>95</v>
      </c>
      <c r="C33" s="20" t="s">
        <v>96</v>
      </c>
      <c r="D33" s="20">
        <v>2022</v>
      </c>
      <c r="E33" s="21" t="s">
        <v>32</v>
      </c>
      <c r="F33" s="22">
        <v>0</v>
      </c>
      <c r="G33" s="23">
        <v>221172</v>
      </c>
      <c r="H33" s="23">
        <v>272946</v>
      </c>
      <c r="I33" s="23">
        <v>0</v>
      </c>
      <c r="J33" s="23">
        <v>0</v>
      </c>
      <c r="K33" s="24">
        <v>2768.5</v>
      </c>
      <c r="L33" s="25" t="s">
        <v>108</v>
      </c>
      <c r="M33" s="26">
        <v>0</v>
      </c>
      <c r="N33" s="26">
        <v>0</v>
      </c>
      <c r="O33" s="26">
        <v>24</v>
      </c>
      <c r="P33" s="26">
        <v>1</v>
      </c>
      <c r="Q33" s="26">
        <v>0</v>
      </c>
      <c r="R33" s="26">
        <v>0</v>
      </c>
      <c r="S33" s="26">
        <v>0</v>
      </c>
      <c r="T33" s="26">
        <v>0</v>
      </c>
      <c r="U33" s="27">
        <f>SUM(M33:T33)</f>
        <v>25</v>
      </c>
      <c r="V33" s="28">
        <f t="shared" si="0"/>
        <v>496886.5</v>
      </c>
    </row>
    <row r="34" spans="1:22" x14ac:dyDescent="0.3">
      <c r="A34" s="19" t="s">
        <v>73</v>
      </c>
      <c r="B34" s="19" t="s">
        <v>97</v>
      </c>
      <c r="C34" s="20" t="s">
        <v>98</v>
      </c>
      <c r="D34" s="20">
        <v>2022</v>
      </c>
      <c r="E34" s="21" t="s">
        <v>39</v>
      </c>
      <c r="F34" s="22">
        <v>0</v>
      </c>
      <c r="G34" s="23">
        <v>0</v>
      </c>
      <c r="H34" s="23">
        <v>343617</v>
      </c>
      <c r="I34" s="23">
        <v>88383</v>
      </c>
      <c r="J34" s="23">
        <v>0</v>
      </c>
      <c r="K34" s="24">
        <v>0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/>
      <c r="V34" s="28">
        <f t="shared" si="0"/>
        <v>432000</v>
      </c>
    </row>
    <row r="35" spans="1:22" x14ac:dyDescent="0.3">
      <c r="A35" s="19" t="s">
        <v>99</v>
      </c>
      <c r="B35" s="19" t="s">
        <v>100</v>
      </c>
      <c r="C35" s="20" t="s">
        <v>101</v>
      </c>
      <c r="D35" s="20">
        <v>2022</v>
      </c>
      <c r="E35" s="21" t="s">
        <v>32</v>
      </c>
      <c r="F35" s="22">
        <v>0</v>
      </c>
      <c r="G35" s="23">
        <v>227136</v>
      </c>
      <c r="H35" s="23">
        <v>159401</v>
      </c>
      <c r="I35" s="23">
        <v>0</v>
      </c>
      <c r="J35" s="23">
        <v>0</v>
      </c>
      <c r="K35" s="24">
        <v>37249</v>
      </c>
      <c r="L35" s="25" t="s">
        <v>108</v>
      </c>
      <c r="M35" s="26">
        <v>0</v>
      </c>
      <c r="N35" s="26">
        <v>0</v>
      </c>
      <c r="O35" s="26">
        <v>26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>SUM(M35:T35)</f>
        <v>26</v>
      </c>
      <c r="V35" s="28">
        <f t="shared" si="0"/>
        <v>423786</v>
      </c>
    </row>
    <row r="36" spans="1:22" x14ac:dyDescent="0.3">
      <c r="A36" s="19" t="s">
        <v>65</v>
      </c>
      <c r="B36" s="19" t="s">
        <v>102</v>
      </c>
      <c r="C36" s="20" t="s">
        <v>103</v>
      </c>
      <c r="D36" s="20">
        <v>2022</v>
      </c>
      <c r="E36" s="21" t="s">
        <v>87</v>
      </c>
      <c r="F36" s="22">
        <v>0</v>
      </c>
      <c r="G36" s="23">
        <v>0</v>
      </c>
      <c r="H36" s="23">
        <v>325880</v>
      </c>
      <c r="I36" s="23">
        <v>0</v>
      </c>
      <c r="J36" s="23">
        <v>0</v>
      </c>
      <c r="K36" s="24">
        <v>3256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/>
      <c r="V36" s="28">
        <f t="shared" si="0"/>
        <v>329136</v>
      </c>
    </row>
    <row r="37" spans="1:22" x14ac:dyDescent="0.3">
      <c r="A37" s="19" t="s">
        <v>62</v>
      </c>
      <c r="B37" s="19" t="s">
        <v>104</v>
      </c>
      <c r="C37" s="20" t="s">
        <v>105</v>
      </c>
      <c r="D37" s="20">
        <v>2022</v>
      </c>
      <c r="E37" s="21" t="s">
        <v>32</v>
      </c>
      <c r="F37" s="22">
        <v>0</v>
      </c>
      <c r="G37" s="23">
        <v>162792</v>
      </c>
      <c r="H37" s="23">
        <v>76292</v>
      </c>
      <c r="I37" s="23">
        <v>0</v>
      </c>
      <c r="J37" s="23">
        <v>0</v>
      </c>
      <c r="K37" s="24">
        <v>22900</v>
      </c>
      <c r="L37" s="25" t="s">
        <v>108</v>
      </c>
      <c r="M37" s="26">
        <v>0</v>
      </c>
      <c r="N37" s="26">
        <v>0</v>
      </c>
      <c r="O37" s="26">
        <v>16</v>
      </c>
      <c r="P37" s="26">
        <v>2</v>
      </c>
      <c r="Q37" s="26">
        <v>0</v>
      </c>
      <c r="R37" s="26">
        <v>0</v>
      </c>
      <c r="S37" s="26">
        <v>0</v>
      </c>
      <c r="T37" s="26">
        <v>0</v>
      </c>
      <c r="U37" s="27">
        <f>SUM(M37:T37)</f>
        <v>18</v>
      </c>
      <c r="V37" s="28">
        <f t="shared" si="0"/>
        <v>261984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ref="U38:U47" si="1">SUM(M38:T38)</f>
        <v>0</v>
      </c>
      <c r="V38" s="28">
        <f t="shared" si="0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1"/>
        <v>0</v>
      </c>
      <c r="V39" s="28">
        <f t="shared" si="0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1"/>
        <v>0</v>
      </c>
      <c r="V40" s="28">
        <f t="shared" si="0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1"/>
        <v>0</v>
      </c>
      <c r="V41" s="28">
        <f t="shared" si="0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1"/>
        <v>0</v>
      </c>
      <c r="V42" s="28">
        <f t="shared" si="0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1"/>
        <v>0</v>
      </c>
      <c r="V43" s="28">
        <f t="shared" si="0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1"/>
        <v>0</v>
      </c>
      <c r="V44" s="28">
        <f t="shared" si="0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1"/>
        <v>0</v>
      </c>
      <c r="V45" s="28">
        <f t="shared" si="0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1"/>
        <v>0</v>
      </c>
      <c r="V46" s="28">
        <f t="shared" si="0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1"/>
        <v>0</v>
      </c>
      <c r="V47" s="28">
        <f t="shared" si="0"/>
        <v>0</v>
      </c>
    </row>
  </sheetData>
  <autoFilter ref="A8:V8" xr:uid="{02DE7D93-6B4C-4C9D-921E-5A851714BD46}"/>
  <conditionalFormatting sqref="V9:V37">
    <cfRule type="cellIs" dxfId="9" priority="12" operator="lessThan">
      <formula>0</formula>
    </cfRule>
  </conditionalFormatting>
  <conditionalFormatting sqref="V9:V37">
    <cfRule type="expression" dxfId="8" priority="10">
      <formula>#REF!&lt;0</formula>
    </cfRule>
  </conditionalFormatting>
  <conditionalFormatting sqref="D9:D37">
    <cfRule type="expression" dxfId="7" priority="9">
      <formula>OR($D9&gt;2022,AND($D9&lt;2022,$D9&lt;&gt;""))</formula>
    </cfRule>
  </conditionalFormatting>
  <conditionalFormatting sqref="V32:V37">
    <cfRule type="cellIs" dxfId="6" priority="8" operator="lessThan">
      <formula>0</formula>
    </cfRule>
  </conditionalFormatting>
  <conditionalFormatting sqref="V32:V37">
    <cfRule type="expression" dxfId="5" priority="6">
      <formula>#REF!&lt;0</formula>
    </cfRule>
  </conditionalFormatting>
  <conditionalFormatting sqref="D32:D37">
    <cfRule type="expression" dxfId="4" priority="5">
      <formula>OR($D32&gt;2022,AND($D32&lt;2022,$D32&lt;&gt;""))</formula>
    </cfRule>
  </conditionalFormatting>
  <conditionalFormatting sqref="V38:V47">
    <cfRule type="cellIs" dxfId="3" priority="4" operator="lessThan">
      <formula>0</formula>
    </cfRule>
  </conditionalFormatting>
  <conditionalFormatting sqref="V38:V47">
    <cfRule type="expression" dxfId="2" priority="2">
      <formula>#REF!&lt;0</formula>
    </cfRule>
  </conditionalFormatting>
  <conditionalFormatting sqref="D38:D47">
    <cfRule type="expression" dxfId="1" priority="1">
      <formula>OR($D38&gt;2022,AND($D38&lt;2022,$D38&lt;&gt;""))</formula>
    </cfRule>
  </conditionalFormatting>
  <conditionalFormatting sqref="C9:C47">
    <cfRule type="expression" dxfId="0" priority="13">
      <formula>(#REF!&gt;1)</formula>
    </cfRule>
  </conditionalFormatting>
  <dataValidations count="3">
    <dataValidation type="list" allowBlank="1" showInputMessage="1" showErrorMessage="1" sqref="L9:L47" xr:uid="{D3C3145C-99AC-492D-BFCD-97EAE5CA5872}">
      <formula1>"N/A, FMR, Actual Rent"</formula1>
    </dataValidation>
    <dataValidation type="list" allowBlank="1" showInputMessage="1" showErrorMessage="1" sqref="E9:E47" xr:uid="{75B46992-C25D-403F-A38E-A8DD725DDD57}">
      <formula1>"PH, TH, Joint TH &amp; PH-RRH, HMIS, SSO, TRA, PRA, SRA, S+C/SRO"</formula1>
    </dataValidation>
    <dataValidation allowBlank="1" showErrorMessage="1" sqref="A8:V8" xr:uid="{CFD02279-CB6A-4648-9C4C-0605B45100C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8C58-C45B-4E4F-B37E-E5D075ED0FD7}">
  <sheetPr codeName="Sheet1"/>
  <dimension ref="A1:S30"/>
  <sheetViews>
    <sheetView workbookViewId="0">
      <selection activeCell="J29" sqref="A1:J29"/>
    </sheetView>
  </sheetViews>
  <sheetFormatPr defaultColWidth="12.44140625" defaultRowHeight="13.2" x14ac:dyDescent="0.3"/>
  <cols>
    <col min="1" max="1" width="0.5546875" style="37" customWidth="1"/>
    <col min="2" max="2" width="19" style="37" customWidth="1"/>
    <col min="3" max="3" width="0.5546875" style="42" customWidth="1"/>
    <col min="4" max="4" width="16.44140625" style="37" customWidth="1"/>
    <col min="5" max="5" width="2" style="42" bestFit="1" customWidth="1"/>
    <col min="6" max="6" width="17.5546875" style="37" bestFit="1" customWidth="1"/>
    <col min="7" max="7" width="2" style="42" bestFit="1" customWidth="1"/>
    <col min="8" max="8" width="17.5546875" style="37" bestFit="1" customWidth="1"/>
    <col min="9" max="9" width="2" style="42" bestFit="1" customWidth="1"/>
    <col min="10" max="10" width="17.5546875" style="37" bestFit="1" customWidth="1"/>
    <col min="11" max="11" width="0.5546875" style="42" customWidth="1"/>
    <col min="12" max="16384" width="12.44140625" style="37"/>
  </cols>
  <sheetData>
    <row r="1" spans="1:19" ht="15.6" customHeight="1" x14ac:dyDescent="0.3">
      <c r="C1" s="38"/>
      <c r="D1" s="39" t="s">
        <v>110</v>
      </c>
      <c r="E1" s="40"/>
      <c r="F1" s="40"/>
      <c r="G1" s="40"/>
      <c r="H1" s="40"/>
      <c r="I1" s="38"/>
      <c r="J1" s="41"/>
    </row>
    <row r="2" spans="1:19" ht="16.2" thickBot="1" x14ac:dyDescent="0.35">
      <c r="B2" s="41"/>
      <c r="C2" s="38"/>
      <c r="D2" s="43"/>
      <c r="E2" s="43"/>
      <c r="F2" s="43"/>
      <c r="G2" s="43"/>
      <c r="H2" s="43"/>
      <c r="I2" s="38"/>
      <c r="J2" s="41"/>
    </row>
    <row r="3" spans="1:19" ht="15" thickBot="1" x14ac:dyDescent="0.35">
      <c r="B3" s="44" t="s">
        <v>111</v>
      </c>
      <c r="C3" s="38"/>
      <c r="D3" s="41"/>
      <c r="E3" s="38"/>
      <c r="G3" s="38"/>
      <c r="H3" s="45" t="s">
        <v>112</v>
      </c>
      <c r="I3" s="38"/>
      <c r="J3" s="41"/>
    </row>
    <row r="4" spans="1:19" ht="13.8" thickBot="1" x14ac:dyDescent="0.35">
      <c r="B4" s="46" t="s">
        <v>113</v>
      </c>
      <c r="D4" s="47" t="s">
        <v>65</v>
      </c>
      <c r="E4" s="48"/>
      <c r="F4" s="48"/>
      <c r="G4" s="48"/>
      <c r="H4" s="49"/>
      <c r="I4" s="38"/>
      <c r="J4" s="41"/>
    </row>
    <row r="5" spans="1:19" ht="13.8" thickBot="1" x14ac:dyDescent="0.35">
      <c r="B5" s="46" t="s">
        <v>114</v>
      </c>
      <c r="D5" s="47" t="s">
        <v>96</v>
      </c>
      <c r="E5" s="48"/>
      <c r="F5" s="48"/>
      <c r="G5" s="48"/>
      <c r="H5" s="49"/>
      <c r="I5" s="38"/>
      <c r="J5" s="41"/>
    </row>
    <row r="6" spans="1:19" ht="13.8" thickBot="1" x14ac:dyDescent="0.35">
      <c r="B6" s="46" t="s">
        <v>115</v>
      </c>
      <c r="D6" s="50">
        <f>SUM(J29)</f>
        <v>221172</v>
      </c>
      <c r="E6" s="38"/>
      <c r="F6" s="51"/>
      <c r="G6" s="38"/>
      <c r="H6" s="41"/>
      <c r="I6" s="38"/>
      <c r="J6" s="41"/>
    </row>
    <row r="7" spans="1:19" x14ac:dyDescent="0.3">
      <c r="B7" s="52"/>
      <c r="C7" s="38"/>
      <c r="D7" s="41"/>
      <c r="E7" s="38"/>
      <c r="F7" s="52"/>
      <c r="G7" s="38"/>
      <c r="H7" s="41"/>
      <c r="I7" s="38"/>
      <c r="J7" s="41"/>
    </row>
    <row r="8" spans="1:19" ht="3.9" customHeight="1" thickBot="1" x14ac:dyDescent="0.3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9" ht="13.8" thickBot="1" x14ac:dyDescent="0.35">
      <c r="A9" s="53"/>
      <c r="B9" s="46" t="s">
        <v>116</v>
      </c>
      <c r="C9" s="38"/>
      <c r="D9" s="55" t="s">
        <v>141</v>
      </c>
      <c r="E9" s="56"/>
      <c r="F9" s="56"/>
      <c r="G9" s="56"/>
      <c r="H9" s="57"/>
      <c r="I9" s="38"/>
      <c r="J9" s="41"/>
      <c r="K9" s="54"/>
    </row>
    <row r="10" spans="1:19" ht="14.4" thickBot="1" x14ac:dyDescent="0.35">
      <c r="A10" s="53"/>
      <c r="B10" s="41"/>
      <c r="C10" s="38"/>
      <c r="D10" s="41"/>
      <c r="E10" s="38"/>
      <c r="F10" s="41"/>
      <c r="G10" s="38"/>
      <c r="H10" s="41"/>
      <c r="I10" s="38"/>
      <c r="J10" s="41"/>
      <c r="K10" s="54"/>
      <c r="N10" s="81" t="s">
        <v>133</v>
      </c>
      <c r="O10" s="82"/>
      <c r="P10" s="82"/>
      <c r="Q10" s="82"/>
      <c r="R10" s="82"/>
      <c r="S10" s="83"/>
    </row>
    <row r="11" spans="1:19" ht="29.4" thickBot="1" x14ac:dyDescent="0.35">
      <c r="A11" s="53"/>
      <c r="B11" s="46" t="s">
        <v>117</v>
      </c>
      <c r="C11" s="58"/>
      <c r="D11" s="46" t="s">
        <v>118</v>
      </c>
      <c r="E11" s="58"/>
      <c r="F11" s="46" t="s">
        <v>119</v>
      </c>
      <c r="G11" s="58"/>
      <c r="H11" s="46" t="s">
        <v>120</v>
      </c>
      <c r="I11" s="58"/>
      <c r="J11" s="46" t="s">
        <v>121</v>
      </c>
      <c r="K11" s="59"/>
      <c r="N11" s="71" t="s">
        <v>134</v>
      </c>
      <c r="O11" s="69" t="s">
        <v>135</v>
      </c>
      <c r="P11" s="69" t="s">
        <v>136</v>
      </c>
      <c r="Q11" s="68" t="s">
        <v>137</v>
      </c>
      <c r="R11" s="69" t="s">
        <v>138</v>
      </c>
      <c r="S11" s="72" t="s">
        <v>139</v>
      </c>
    </row>
    <row r="12" spans="1:19" ht="12.75" customHeight="1" thickBot="1" x14ac:dyDescent="0.35">
      <c r="A12" s="53"/>
      <c r="B12" s="60"/>
      <c r="C12" s="60"/>
      <c r="D12" s="60"/>
      <c r="E12" s="60"/>
      <c r="F12" s="60"/>
      <c r="G12" s="60"/>
      <c r="H12" s="60"/>
      <c r="I12" s="60"/>
      <c r="J12" s="60"/>
      <c r="K12" s="54"/>
      <c r="N12" s="71" t="s">
        <v>140</v>
      </c>
      <c r="O12" s="70">
        <v>633</v>
      </c>
      <c r="P12" s="70">
        <v>728</v>
      </c>
      <c r="Q12" s="70">
        <v>959</v>
      </c>
      <c r="R12" s="70">
        <v>1372</v>
      </c>
      <c r="S12" s="73">
        <v>1627</v>
      </c>
    </row>
    <row r="13" spans="1:19" x14ac:dyDescent="0.3">
      <c r="A13" s="53"/>
      <c r="B13" s="41" t="s">
        <v>122</v>
      </c>
      <c r="C13" s="60"/>
      <c r="D13" s="61"/>
      <c r="E13" s="60" t="s">
        <v>123</v>
      </c>
      <c r="F13" s="62"/>
      <c r="G13" s="60" t="s">
        <v>123</v>
      </c>
      <c r="H13" s="63">
        <v>12</v>
      </c>
      <c r="I13" s="60" t="s">
        <v>124</v>
      </c>
      <c r="J13" s="64">
        <f>(D13*F13*H13)</f>
        <v>0</v>
      </c>
      <c r="K13" s="54"/>
    </row>
    <row r="14" spans="1:19" ht="12.75" customHeight="1" x14ac:dyDescent="0.3">
      <c r="A14" s="53"/>
      <c r="B14" s="60"/>
      <c r="C14" s="60"/>
      <c r="D14" s="60"/>
      <c r="E14" s="60"/>
      <c r="F14" s="60"/>
      <c r="G14" s="60"/>
      <c r="H14" s="60"/>
      <c r="I14" s="60"/>
      <c r="J14" s="60"/>
      <c r="K14" s="54"/>
    </row>
    <row r="15" spans="1:19" x14ac:dyDescent="0.3">
      <c r="A15" s="53"/>
      <c r="B15" s="41" t="s">
        <v>125</v>
      </c>
      <c r="C15" s="60"/>
      <c r="D15" s="61"/>
      <c r="E15" s="60" t="s">
        <v>123</v>
      </c>
      <c r="F15" s="62"/>
      <c r="G15" s="60" t="s">
        <v>123</v>
      </c>
      <c r="H15" s="63">
        <v>12</v>
      </c>
      <c r="I15" s="60" t="s">
        <v>124</v>
      </c>
      <c r="J15" s="64">
        <f>(D15*F15*H15)</f>
        <v>0</v>
      </c>
      <c r="K15" s="54"/>
    </row>
    <row r="16" spans="1:19" x14ac:dyDescent="0.3">
      <c r="A16" s="53"/>
      <c r="B16" s="60"/>
      <c r="C16" s="60"/>
      <c r="D16" s="60"/>
      <c r="E16" s="60"/>
      <c r="F16" s="60"/>
      <c r="G16" s="60"/>
      <c r="H16" s="60"/>
      <c r="I16" s="60"/>
      <c r="J16" s="60"/>
      <c r="K16" s="54"/>
    </row>
    <row r="17" spans="1:14" ht="14.4" thickBot="1" x14ac:dyDescent="0.35">
      <c r="A17" s="53"/>
      <c r="B17" s="41" t="s">
        <v>126</v>
      </c>
      <c r="C17" s="60"/>
      <c r="D17" s="61">
        <v>24</v>
      </c>
      <c r="E17" s="60" t="s">
        <v>123</v>
      </c>
      <c r="F17" s="70">
        <v>728</v>
      </c>
      <c r="G17" s="60" t="s">
        <v>123</v>
      </c>
      <c r="H17" s="63">
        <v>12</v>
      </c>
      <c r="I17" s="60" t="s">
        <v>124</v>
      </c>
      <c r="J17" s="64">
        <f>(D17*F17*H17)</f>
        <v>209664</v>
      </c>
      <c r="K17" s="54"/>
    </row>
    <row r="18" spans="1:14" x14ac:dyDescent="0.3">
      <c r="A18" s="53"/>
      <c r="B18" s="60"/>
      <c r="C18" s="60"/>
      <c r="D18" s="60"/>
      <c r="E18" s="60"/>
      <c r="F18" s="60"/>
      <c r="G18" s="60"/>
      <c r="H18" s="60"/>
      <c r="I18" s="60"/>
      <c r="J18" s="60"/>
      <c r="K18" s="54"/>
    </row>
    <row r="19" spans="1:14" ht="14.4" thickBot="1" x14ac:dyDescent="0.35">
      <c r="A19" s="53"/>
      <c r="B19" s="41" t="s">
        <v>127</v>
      </c>
      <c r="C19" s="60"/>
      <c r="D19" s="61">
        <v>1</v>
      </c>
      <c r="E19" s="60" t="s">
        <v>123</v>
      </c>
      <c r="F19" s="70">
        <v>959</v>
      </c>
      <c r="G19" s="60" t="s">
        <v>123</v>
      </c>
      <c r="H19" s="63">
        <v>12</v>
      </c>
      <c r="I19" s="60" t="s">
        <v>124</v>
      </c>
      <c r="J19" s="64">
        <f>(D19*F19*H19)</f>
        <v>11508</v>
      </c>
      <c r="K19" s="54"/>
    </row>
    <row r="20" spans="1:14" x14ac:dyDescent="0.3">
      <c r="A20" s="53"/>
      <c r="B20" s="60"/>
      <c r="C20" s="60"/>
      <c r="D20" s="60"/>
      <c r="E20" s="60"/>
      <c r="F20" s="60"/>
      <c r="G20" s="60"/>
      <c r="H20" s="60"/>
      <c r="I20" s="60"/>
      <c r="J20" s="60"/>
      <c r="K20" s="54"/>
    </row>
    <row r="21" spans="1:14" x14ac:dyDescent="0.3">
      <c r="A21" s="53"/>
      <c r="B21" s="41" t="s">
        <v>128</v>
      </c>
      <c r="C21" s="60"/>
      <c r="D21" s="61"/>
      <c r="E21" s="60" t="s">
        <v>123</v>
      </c>
      <c r="F21" s="62"/>
      <c r="G21" s="60" t="s">
        <v>123</v>
      </c>
      <c r="H21" s="63">
        <v>12</v>
      </c>
      <c r="I21" s="60" t="s">
        <v>124</v>
      </c>
      <c r="J21" s="64">
        <f>(D21*F21*H21)</f>
        <v>0</v>
      </c>
      <c r="K21" s="54"/>
    </row>
    <row r="22" spans="1:14" x14ac:dyDescent="0.3">
      <c r="A22" s="53"/>
      <c r="B22" s="60"/>
      <c r="C22" s="60"/>
      <c r="D22" s="60"/>
      <c r="E22" s="60"/>
      <c r="F22" s="60"/>
      <c r="G22" s="60"/>
      <c r="H22" s="60"/>
      <c r="I22" s="60"/>
      <c r="J22" s="60"/>
      <c r="K22" s="54"/>
    </row>
    <row r="23" spans="1:14" x14ac:dyDescent="0.3">
      <c r="A23" s="53"/>
      <c r="B23" s="41" t="s">
        <v>129</v>
      </c>
      <c r="C23" s="60"/>
      <c r="D23" s="61"/>
      <c r="E23" s="60" t="s">
        <v>123</v>
      </c>
      <c r="F23" s="62"/>
      <c r="G23" s="60" t="s">
        <v>123</v>
      </c>
      <c r="H23" s="63">
        <v>12</v>
      </c>
      <c r="I23" s="60" t="s">
        <v>124</v>
      </c>
      <c r="J23" s="64">
        <f>(D23*F23*H23)</f>
        <v>0</v>
      </c>
      <c r="K23" s="54"/>
    </row>
    <row r="24" spans="1:14" x14ac:dyDescent="0.3">
      <c r="A24" s="53"/>
      <c r="B24" s="60"/>
      <c r="C24" s="60"/>
      <c r="D24" s="60"/>
      <c r="E24" s="60"/>
      <c r="F24" s="60"/>
      <c r="G24" s="60"/>
      <c r="H24" s="60"/>
      <c r="I24" s="60"/>
      <c r="J24" s="60"/>
      <c r="K24" s="54"/>
    </row>
    <row r="25" spans="1:14" x14ac:dyDescent="0.3">
      <c r="A25" s="53"/>
      <c r="B25" s="41" t="s">
        <v>130</v>
      </c>
      <c r="C25" s="60"/>
      <c r="D25" s="61"/>
      <c r="E25" s="60" t="s">
        <v>123</v>
      </c>
      <c r="F25" s="62"/>
      <c r="G25" s="60" t="s">
        <v>123</v>
      </c>
      <c r="H25" s="63">
        <v>12</v>
      </c>
      <c r="I25" s="60" t="s">
        <v>124</v>
      </c>
      <c r="J25" s="64">
        <f>(D25*F25*H25)</f>
        <v>0</v>
      </c>
      <c r="K25" s="54"/>
    </row>
    <row r="26" spans="1:14" x14ac:dyDescent="0.3">
      <c r="A26" s="53"/>
      <c r="B26" s="60"/>
      <c r="C26" s="60"/>
      <c r="D26" s="60"/>
      <c r="E26" s="60"/>
      <c r="F26" s="60"/>
      <c r="G26" s="60"/>
      <c r="H26" s="60"/>
      <c r="I26" s="60"/>
      <c r="J26" s="60"/>
      <c r="K26" s="54"/>
    </row>
    <row r="27" spans="1:14" ht="13.8" thickBot="1" x14ac:dyDescent="0.35">
      <c r="A27" s="53"/>
      <c r="B27" s="41" t="s">
        <v>131</v>
      </c>
      <c r="C27" s="60"/>
      <c r="D27" s="61"/>
      <c r="E27" s="60" t="s">
        <v>123</v>
      </c>
      <c r="F27" s="62"/>
      <c r="G27" s="60" t="s">
        <v>123</v>
      </c>
      <c r="H27" s="63">
        <v>12</v>
      </c>
      <c r="I27" s="60" t="s">
        <v>124</v>
      </c>
      <c r="J27" s="64">
        <f>(D27*F27*H27)</f>
        <v>0</v>
      </c>
      <c r="K27" s="54"/>
    </row>
    <row r="28" spans="1:14" ht="13.8" thickBot="1" x14ac:dyDescent="0.35">
      <c r="A28" s="53"/>
      <c r="B28" s="60"/>
      <c r="C28" s="60"/>
      <c r="D28" s="60"/>
      <c r="E28" s="60"/>
      <c r="F28" s="60"/>
      <c r="G28" s="60"/>
      <c r="H28" s="60"/>
      <c r="I28" s="60"/>
      <c r="J28" s="60"/>
      <c r="K28" s="54"/>
      <c r="N28" s="50">
        <f>SUM(N12,N14,N16,N18,N20,N22,N24,N26)</f>
        <v>0</v>
      </c>
    </row>
    <row r="29" spans="1:14" ht="13.8" thickBot="1" x14ac:dyDescent="0.35">
      <c r="A29" s="53"/>
      <c r="B29" s="65" t="s">
        <v>132</v>
      </c>
      <c r="C29" s="60"/>
      <c r="D29" s="66">
        <f>SUM(D13,D15,D17,D19,D21,D23,D25,D27)</f>
        <v>25</v>
      </c>
      <c r="E29" s="60"/>
      <c r="F29" s="67"/>
      <c r="G29" s="60"/>
      <c r="H29" s="67"/>
      <c r="I29" s="60" t="s">
        <v>124</v>
      </c>
      <c r="J29" s="50">
        <f>SUM(J13,J15,J17,J19,J21,J23,J25,J27)</f>
        <v>221172</v>
      </c>
      <c r="K29" s="54"/>
    </row>
    <row r="30" spans="1:14" ht="3.9" customHeight="1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</row>
  </sheetData>
  <mergeCells count="1">
    <mergeCell ref="N10:S10"/>
  </mergeCells>
  <dataValidations count="4">
    <dataValidation allowBlank="1" showErrorMessage="1" sqref="I11 C11:E11 G11 K11" xr:uid="{6E734F4D-FEF9-44A5-A52F-E790EE94DB44}"/>
    <dataValidation type="whole" allowBlank="1" showInputMessage="1" showErrorMessage="1" sqref="D27 D13 D19 D25 D23 D17 D15 D21" xr:uid="{0D7A68C6-EF71-4F85-BB3E-7DB5CBD2DFE1}">
      <formula1>0</formula1>
      <formula2>9999</formula2>
    </dataValidation>
    <dataValidation type="whole" allowBlank="1" showInputMessage="1" showErrorMessage="1" sqref="F13 F15 F27 F25 F21 F23" xr:uid="{12777347-0461-4C0B-8F0C-5437C9E2D73D}">
      <formula1>0</formula1>
      <formula2>99999</formula2>
    </dataValidation>
    <dataValidation type="whole" operator="equal" showInputMessage="1" showErrorMessage="1" sqref="H13 H15 H17 H19 H21 H23 H25 H27" xr:uid="{EA638D3A-30A1-4C84-AAF9-2F4E9BFD99F1}">
      <formula1>12</formula1>
    </dataValidation>
  </dataValidations>
  <hyperlinks>
    <hyperlink ref="H3" r:id="rId1" display="2020 FMRs" xr:uid="{EB333ACB-1E1E-4864-B3B7-1AD87E976FB2}"/>
    <hyperlink ref="O11" r:id="rId2" display="https://www.huduser.gov/portal/datasets/fmr/fmrs/FY2021_code/2021bdrm_rent.odn?year=2021&amp;cbsasub=METRO46060M46060&amp;br_size=0" xr:uid="{85367DCE-351C-489E-90D2-6A54378351CE}"/>
    <hyperlink ref="P11" r:id="rId3" display="https://www.huduser.gov/portal/datasets/fmr/fmrs/FY2021_code/2021bdrm_rent.odn?year=2021&amp;cbsasub=METRO46060M46060&amp;br_size=1" xr:uid="{1EE890C0-056F-4C24-91E7-6FCB52D417BF}"/>
    <hyperlink ref="R11" r:id="rId4" display="https://www.huduser.gov/portal/datasets/fmr/fmrs/FY2021_code/2021bdrm_rent.odn?year=2021&amp;cbsasub=METRO46060M46060&amp;br_size=3" xr:uid="{CAC7B7E2-7F09-4FAA-AEFB-C49EB3550964}"/>
    <hyperlink ref="S11" r:id="rId5" display="https://www.huduser.gov/portal/datasets/fmr/fmrs/FY2021_code/2021bdrm_rent.odn?year=2021&amp;cbsasub=METRO46060M46060&amp;br_size=4" xr:uid="{49BE062E-F33D-436D-9B4A-D633813A1529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A10A-F838-4CAB-AA28-1A45A09CE1D7}">
  <sheetPr codeName="Sheet2"/>
  <dimension ref="A1:S30"/>
  <sheetViews>
    <sheetView workbookViewId="0">
      <selection activeCell="D41" sqref="D41"/>
    </sheetView>
  </sheetViews>
  <sheetFormatPr defaultColWidth="12.44140625" defaultRowHeight="13.2" x14ac:dyDescent="0.3"/>
  <cols>
    <col min="1" max="1" width="0.5546875" style="37" customWidth="1"/>
    <col min="2" max="2" width="19" style="37" customWidth="1"/>
    <col min="3" max="3" width="0.5546875" style="42" customWidth="1"/>
    <col min="4" max="4" width="16.44140625" style="37" customWidth="1"/>
    <col min="5" max="5" width="2" style="42" bestFit="1" customWidth="1"/>
    <col min="6" max="6" width="17.5546875" style="37" bestFit="1" customWidth="1"/>
    <col min="7" max="7" width="2" style="42" bestFit="1" customWidth="1"/>
    <col min="8" max="8" width="17.5546875" style="37" bestFit="1" customWidth="1"/>
    <col min="9" max="9" width="2" style="42" bestFit="1" customWidth="1"/>
    <col min="10" max="10" width="17.5546875" style="37" bestFit="1" customWidth="1"/>
    <col min="11" max="11" width="0.5546875" style="42" customWidth="1"/>
    <col min="12" max="16384" width="12.44140625" style="37"/>
  </cols>
  <sheetData>
    <row r="1" spans="1:19" ht="15.6" customHeight="1" x14ac:dyDescent="0.3">
      <c r="C1" s="38"/>
      <c r="D1" s="39" t="s">
        <v>110</v>
      </c>
      <c r="E1" s="40"/>
      <c r="F1" s="40"/>
      <c r="G1" s="40"/>
      <c r="H1" s="40"/>
      <c r="I1" s="38"/>
      <c r="J1" s="41"/>
    </row>
    <row r="2" spans="1:19" ht="16.2" thickBot="1" x14ac:dyDescent="0.35">
      <c r="B2" s="41"/>
      <c r="C2" s="38"/>
      <c r="D2" s="43"/>
      <c r="E2" s="43"/>
      <c r="F2" s="43"/>
      <c r="G2" s="43"/>
      <c r="H2" s="43"/>
      <c r="I2" s="38"/>
      <c r="J2" s="41"/>
    </row>
    <row r="3" spans="1:19" ht="15" thickBot="1" x14ac:dyDescent="0.35">
      <c r="B3" s="44" t="s">
        <v>111</v>
      </c>
      <c r="C3" s="38"/>
      <c r="D3" s="41"/>
      <c r="E3" s="38"/>
      <c r="G3" s="38"/>
      <c r="H3" s="45" t="s">
        <v>112</v>
      </c>
      <c r="I3" s="38"/>
      <c r="J3" s="41"/>
    </row>
    <row r="4" spans="1:19" ht="13.8" thickBot="1" x14ac:dyDescent="0.35">
      <c r="B4" s="46" t="s">
        <v>113</v>
      </c>
      <c r="D4" s="47" t="s">
        <v>99</v>
      </c>
      <c r="E4" s="48"/>
      <c r="F4" s="48"/>
      <c r="G4" s="48"/>
      <c r="H4" s="49"/>
      <c r="I4" s="38"/>
      <c r="J4" s="41"/>
    </row>
    <row r="5" spans="1:19" ht="13.8" thickBot="1" x14ac:dyDescent="0.35">
      <c r="B5" s="46" t="s">
        <v>114</v>
      </c>
      <c r="D5" s="47" t="s">
        <v>101</v>
      </c>
      <c r="E5" s="48"/>
      <c r="F5" s="48"/>
      <c r="G5" s="48"/>
      <c r="H5" s="49"/>
      <c r="I5" s="38"/>
      <c r="J5" s="41"/>
    </row>
    <row r="6" spans="1:19" ht="13.8" thickBot="1" x14ac:dyDescent="0.35">
      <c r="B6" s="46" t="s">
        <v>115</v>
      </c>
      <c r="D6" s="50">
        <f>SUM(J29)</f>
        <v>227136</v>
      </c>
      <c r="E6" s="38"/>
      <c r="F6" s="51"/>
      <c r="G6" s="38"/>
      <c r="H6" s="41"/>
      <c r="I6" s="38"/>
      <c r="J6" s="41"/>
    </row>
    <row r="7" spans="1:19" x14ac:dyDescent="0.3">
      <c r="B7" s="52"/>
      <c r="C7" s="38"/>
      <c r="D7" s="41"/>
      <c r="E7" s="38"/>
      <c r="F7" s="52"/>
      <c r="G7" s="38"/>
      <c r="H7" s="41"/>
      <c r="I7" s="38"/>
      <c r="J7" s="41"/>
    </row>
    <row r="8" spans="1:19" ht="3.9" customHeight="1" thickBot="1" x14ac:dyDescent="0.3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9" ht="13.8" thickBot="1" x14ac:dyDescent="0.35">
      <c r="A9" s="53"/>
      <c r="B9" s="46" t="s">
        <v>116</v>
      </c>
      <c r="C9" s="38"/>
      <c r="D9" s="55" t="s">
        <v>142</v>
      </c>
      <c r="E9" s="56"/>
      <c r="F9" s="56"/>
      <c r="G9" s="56"/>
      <c r="H9" s="57"/>
      <c r="I9" s="38"/>
      <c r="J9" s="41"/>
      <c r="K9" s="54"/>
    </row>
    <row r="10" spans="1:19" ht="14.4" thickBot="1" x14ac:dyDescent="0.35">
      <c r="A10" s="53"/>
      <c r="B10" s="41"/>
      <c r="C10" s="38"/>
      <c r="D10" s="41"/>
      <c r="E10" s="38"/>
      <c r="F10" s="41"/>
      <c r="G10" s="38"/>
      <c r="H10" s="41"/>
      <c r="I10" s="38"/>
      <c r="J10" s="41"/>
      <c r="K10" s="54"/>
      <c r="N10" s="81" t="s">
        <v>133</v>
      </c>
      <c r="O10" s="82"/>
      <c r="P10" s="82"/>
      <c r="Q10" s="82"/>
      <c r="R10" s="82"/>
      <c r="S10" s="83"/>
    </row>
    <row r="11" spans="1:19" ht="29.4" thickBot="1" x14ac:dyDescent="0.35">
      <c r="A11" s="53"/>
      <c r="B11" s="46" t="s">
        <v>117</v>
      </c>
      <c r="C11" s="58"/>
      <c r="D11" s="46" t="s">
        <v>118</v>
      </c>
      <c r="E11" s="58"/>
      <c r="F11" s="46" t="s">
        <v>119</v>
      </c>
      <c r="G11" s="58"/>
      <c r="H11" s="46" t="s">
        <v>120</v>
      </c>
      <c r="I11" s="58"/>
      <c r="J11" s="46" t="s">
        <v>121</v>
      </c>
      <c r="K11" s="59"/>
      <c r="N11" s="71" t="s">
        <v>134</v>
      </c>
      <c r="O11" s="69" t="s">
        <v>135</v>
      </c>
      <c r="P11" s="69" t="s">
        <v>136</v>
      </c>
      <c r="Q11" s="68" t="s">
        <v>137</v>
      </c>
      <c r="R11" s="69" t="s">
        <v>138</v>
      </c>
      <c r="S11" s="72" t="s">
        <v>139</v>
      </c>
    </row>
    <row r="12" spans="1:19" ht="12.75" customHeight="1" thickBot="1" x14ac:dyDescent="0.35">
      <c r="A12" s="53"/>
      <c r="B12" s="60"/>
      <c r="C12" s="60"/>
      <c r="D12" s="60"/>
      <c r="E12" s="60"/>
      <c r="F12" s="60"/>
      <c r="G12" s="60"/>
      <c r="H12" s="60"/>
      <c r="I12" s="60"/>
      <c r="J12" s="60"/>
      <c r="K12" s="54"/>
      <c r="N12" s="71" t="s">
        <v>140</v>
      </c>
      <c r="O12" s="70">
        <v>633</v>
      </c>
      <c r="P12" s="70">
        <v>728</v>
      </c>
      <c r="Q12" s="70">
        <v>959</v>
      </c>
      <c r="R12" s="70">
        <v>1372</v>
      </c>
      <c r="S12" s="73">
        <v>1627</v>
      </c>
    </row>
    <row r="13" spans="1:19" x14ac:dyDescent="0.3">
      <c r="A13" s="53"/>
      <c r="B13" s="41" t="s">
        <v>122</v>
      </c>
      <c r="C13" s="60"/>
      <c r="D13" s="61"/>
      <c r="E13" s="60" t="s">
        <v>123</v>
      </c>
      <c r="F13" s="62"/>
      <c r="G13" s="60" t="s">
        <v>123</v>
      </c>
      <c r="H13" s="63">
        <v>12</v>
      </c>
      <c r="I13" s="60" t="s">
        <v>124</v>
      </c>
      <c r="J13" s="64">
        <f>(D13*F13*H13)</f>
        <v>0</v>
      </c>
      <c r="K13" s="54"/>
    </row>
    <row r="14" spans="1:19" ht="12.75" customHeight="1" x14ac:dyDescent="0.3">
      <c r="A14" s="53"/>
      <c r="B14" s="60"/>
      <c r="C14" s="60"/>
      <c r="D14" s="60"/>
      <c r="E14" s="60"/>
      <c r="F14" s="60"/>
      <c r="G14" s="60"/>
      <c r="H14" s="60"/>
      <c r="I14" s="60"/>
      <c r="J14" s="60"/>
      <c r="K14" s="54"/>
    </row>
    <row r="15" spans="1:19" x14ac:dyDescent="0.3">
      <c r="A15" s="53"/>
      <c r="B15" s="41" t="s">
        <v>125</v>
      </c>
      <c r="C15" s="60"/>
      <c r="D15" s="61"/>
      <c r="E15" s="60" t="s">
        <v>123</v>
      </c>
      <c r="F15" s="62"/>
      <c r="G15" s="60" t="s">
        <v>123</v>
      </c>
      <c r="H15" s="63">
        <v>12</v>
      </c>
      <c r="I15" s="60" t="s">
        <v>124</v>
      </c>
      <c r="J15" s="64">
        <f>(D15*F15*H15)</f>
        <v>0</v>
      </c>
      <c r="K15" s="54"/>
    </row>
    <row r="16" spans="1:19" x14ac:dyDescent="0.3">
      <c r="A16" s="53"/>
      <c r="B16" s="60"/>
      <c r="C16" s="60"/>
      <c r="D16" s="60"/>
      <c r="E16" s="60"/>
      <c r="F16" s="60"/>
      <c r="G16" s="60"/>
      <c r="H16" s="60"/>
      <c r="I16" s="60"/>
      <c r="J16" s="60"/>
      <c r="K16" s="54"/>
    </row>
    <row r="17" spans="1:11" x14ac:dyDescent="0.3">
      <c r="A17" s="53"/>
      <c r="B17" s="41" t="s">
        <v>126</v>
      </c>
      <c r="C17" s="60"/>
      <c r="D17" s="61">
        <v>26</v>
      </c>
      <c r="E17" s="60" t="s">
        <v>123</v>
      </c>
      <c r="F17" s="62">
        <v>728</v>
      </c>
      <c r="G17" s="60" t="s">
        <v>123</v>
      </c>
      <c r="H17" s="63">
        <v>12</v>
      </c>
      <c r="I17" s="60" t="s">
        <v>124</v>
      </c>
      <c r="J17" s="64">
        <f>(D17*F17*H17)</f>
        <v>227136</v>
      </c>
      <c r="K17" s="54"/>
    </row>
    <row r="18" spans="1:11" x14ac:dyDescent="0.3">
      <c r="A18" s="53"/>
      <c r="B18" s="60"/>
      <c r="C18" s="60"/>
      <c r="D18" s="60"/>
      <c r="E18" s="60"/>
      <c r="F18" s="60"/>
      <c r="G18" s="60"/>
      <c r="H18" s="60"/>
      <c r="I18" s="60"/>
      <c r="J18" s="60"/>
      <c r="K18" s="54"/>
    </row>
    <row r="19" spans="1:11" x14ac:dyDescent="0.3">
      <c r="A19" s="53"/>
      <c r="B19" s="41" t="s">
        <v>127</v>
      </c>
      <c r="C19" s="60"/>
      <c r="D19" s="61"/>
      <c r="E19" s="60" t="s">
        <v>123</v>
      </c>
      <c r="F19" s="62"/>
      <c r="G19" s="60" t="s">
        <v>123</v>
      </c>
      <c r="H19" s="63">
        <v>12</v>
      </c>
      <c r="I19" s="60" t="s">
        <v>124</v>
      </c>
      <c r="J19" s="64">
        <f>(D19*F19*H19)</f>
        <v>0</v>
      </c>
      <c r="K19" s="54"/>
    </row>
    <row r="20" spans="1:11" x14ac:dyDescent="0.3">
      <c r="A20" s="53"/>
      <c r="B20" s="60"/>
      <c r="C20" s="60"/>
      <c r="D20" s="60"/>
      <c r="E20" s="60"/>
      <c r="F20" s="60"/>
      <c r="G20" s="60"/>
      <c r="H20" s="60"/>
      <c r="I20" s="60"/>
      <c r="J20" s="60"/>
      <c r="K20" s="54"/>
    </row>
    <row r="21" spans="1:11" x14ac:dyDescent="0.3">
      <c r="A21" s="53"/>
      <c r="B21" s="41" t="s">
        <v>128</v>
      </c>
      <c r="C21" s="60"/>
      <c r="D21" s="61"/>
      <c r="E21" s="60" t="s">
        <v>123</v>
      </c>
      <c r="F21" s="62"/>
      <c r="G21" s="60" t="s">
        <v>123</v>
      </c>
      <c r="H21" s="63">
        <v>12</v>
      </c>
      <c r="I21" s="60" t="s">
        <v>124</v>
      </c>
      <c r="J21" s="64">
        <f>(D21*F21*H21)</f>
        <v>0</v>
      </c>
      <c r="K21" s="54"/>
    </row>
    <row r="22" spans="1:11" x14ac:dyDescent="0.3">
      <c r="A22" s="53"/>
      <c r="B22" s="60"/>
      <c r="C22" s="60"/>
      <c r="D22" s="60"/>
      <c r="E22" s="60"/>
      <c r="F22" s="60"/>
      <c r="G22" s="60"/>
      <c r="H22" s="60"/>
      <c r="I22" s="60"/>
      <c r="J22" s="60"/>
      <c r="K22" s="54"/>
    </row>
    <row r="23" spans="1:11" x14ac:dyDescent="0.3">
      <c r="A23" s="53"/>
      <c r="B23" s="41" t="s">
        <v>129</v>
      </c>
      <c r="C23" s="60"/>
      <c r="D23" s="61"/>
      <c r="E23" s="60" t="s">
        <v>123</v>
      </c>
      <c r="F23" s="62"/>
      <c r="G23" s="60" t="s">
        <v>123</v>
      </c>
      <c r="H23" s="63">
        <v>12</v>
      </c>
      <c r="I23" s="60" t="s">
        <v>124</v>
      </c>
      <c r="J23" s="64">
        <f>(D23*F23*H23)</f>
        <v>0</v>
      </c>
      <c r="K23" s="54"/>
    </row>
    <row r="24" spans="1:11" x14ac:dyDescent="0.3">
      <c r="A24" s="53"/>
      <c r="B24" s="60"/>
      <c r="C24" s="60"/>
      <c r="D24" s="60"/>
      <c r="E24" s="60"/>
      <c r="F24" s="60"/>
      <c r="G24" s="60"/>
      <c r="H24" s="60"/>
      <c r="I24" s="60"/>
      <c r="J24" s="60"/>
      <c r="K24" s="54"/>
    </row>
    <row r="25" spans="1:11" x14ac:dyDescent="0.3">
      <c r="A25" s="53"/>
      <c r="B25" s="41" t="s">
        <v>130</v>
      </c>
      <c r="C25" s="60"/>
      <c r="D25" s="61"/>
      <c r="E25" s="60" t="s">
        <v>123</v>
      </c>
      <c r="F25" s="62"/>
      <c r="G25" s="60" t="s">
        <v>123</v>
      </c>
      <c r="H25" s="63">
        <v>12</v>
      </c>
      <c r="I25" s="60" t="s">
        <v>124</v>
      </c>
      <c r="J25" s="64">
        <f>(D25*F25*H25)</f>
        <v>0</v>
      </c>
      <c r="K25" s="54"/>
    </row>
    <row r="26" spans="1:11" x14ac:dyDescent="0.3">
      <c r="A26" s="53"/>
      <c r="B26" s="60"/>
      <c r="C26" s="60"/>
      <c r="D26" s="60"/>
      <c r="E26" s="60"/>
      <c r="F26" s="60"/>
      <c r="G26" s="60"/>
      <c r="H26" s="60"/>
      <c r="I26" s="60"/>
      <c r="J26" s="60"/>
      <c r="K26" s="54"/>
    </row>
    <row r="27" spans="1:11" x14ac:dyDescent="0.3">
      <c r="A27" s="53"/>
      <c r="B27" s="41" t="s">
        <v>131</v>
      </c>
      <c r="C27" s="60"/>
      <c r="D27" s="61"/>
      <c r="E27" s="60" t="s">
        <v>123</v>
      </c>
      <c r="F27" s="62"/>
      <c r="G27" s="60" t="s">
        <v>123</v>
      </c>
      <c r="H27" s="63">
        <v>12</v>
      </c>
      <c r="I27" s="60" t="s">
        <v>124</v>
      </c>
      <c r="J27" s="64">
        <f>(D27*F27*H27)</f>
        <v>0</v>
      </c>
      <c r="K27" s="54"/>
    </row>
    <row r="28" spans="1:11" ht="13.8" thickBot="1" x14ac:dyDescent="0.35">
      <c r="A28" s="53"/>
      <c r="B28" s="60"/>
      <c r="C28" s="60"/>
      <c r="D28" s="60"/>
      <c r="E28" s="60"/>
      <c r="F28" s="60"/>
      <c r="G28" s="60"/>
      <c r="H28" s="60"/>
      <c r="I28" s="60"/>
      <c r="J28" s="60"/>
      <c r="K28" s="54"/>
    </row>
    <row r="29" spans="1:11" ht="13.8" thickBot="1" x14ac:dyDescent="0.35">
      <c r="A29" s="53"/>
      <c r="B29" s="65" t="s">
        <v>132</v>
      </c>
      <c r="C29" s="60"/>
      <c r="D29" s="66">
        <f>SUM(D13,D15,D17,D19,D21,D23,D25,D27)</f>
        <v>26</v>
      </c>
      <c r="E29" s="60"/>
      <c r="F29" s="67"/>
      <c r="G29" s="60"/>
      <c r="H29" s="67"/>
      <c r="I29" s="60" t="s">
        <v>124</v>
      </c>
      <c r="J29" s="50">
        <f>SUM(J13,J15,J17,J19,J21,J23,J25,J27)</f>
        <v>227136</v>
      </c>
      <c r="K29" s="54"/>
    </row>
    <row r="30" spans="1:11" ht="3.9" customHeight="1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</row>
  </sheetData>
  <mergeCells count="1">
    <mergeCell ref="N10:S10"/>
  </mergeCells>
  <dataValidations count="4">
    <dataValidation type="whole" operator="equal" showInputMessage="1" showErrorMessage="1" sqref="H13 H15 H17 H19 H21 H23 H25 H27" xr:uid="{7A556D00-DE25-440A-B9EE-934CFF428960}">
      <formula1>12</formula1>
    </dataValidation>
    <dataValidation type="whole" allowBlank="1" showInputMessage="1" showErrorMessage="1" sqref="F13 F15 F17 F19 F21 F23 F25 F27" xr:uid="{3C670E01-BE62-4A4A-A776-F8959EF08E8A}">
      <formula1>0</formula1>
      <formula2>99999</formula2>
    </dataValidation>
    <dataValidation type="whole" allowBlank="1" showInputMessage="1" showErrorMessage="1" sqref="D27 D13 D19 D25 D23 D17 D15 D21" xr:uid="{11E69095-71E3-4437-A027-C7C3AD139BCC}">
      <formula1>0</formula1>
      <formula2>9999</formula2>
    </dataValidation>
    <dataValidation allowBlank="1" showErrorMessage="1" sqref="I11 C11:E11 G11 K11" xr:uid="{BF94513A-8D7D-47A6-8795-45F3A2F22230}"/>
  </dataValidations>
  <hyperlinks>
    <hyperlink ref="H3" r:id="rId1" display="2020 FMRs" xr:uid="{6B7CD404-E11F-490C-849D-6483869D75C0}"/>
    <hyperlink ref="O11" r:id="rId2" display="https://www.huduser.gov/portal/datasets/fmr/fmrs/FY2021_code/2021bdrm_rent.odn?year=2021&amp;cbsasub=METRO46060M46060&amp;br_size=0" xr:uid="{DF62407E-2862-41F8-9A03-B94B24D71C83}"/>
    <hyperlink ref="P11" r:id="rId3" display="https://www.huduser.gov/portal/datasets/fmr/fmrs/FY2021_code/2021bdrm_rent.odn?year=2021&amp;cbsasub=METRO46060M46060&amp;br_size=1" xr:uid="{53EC6351-503D-4509-9D58-7D9A45B9EE6F}"/>
    <hyperlink ref="R11" r:id="rId4" display="https://www.huduser.gov/portal/datasets/fmr/fmrs/FY2021_code/2021bdrm_rent.odn?year=2021&amp;cbsasub=METRO46060M46060&amp;br_size=3" xr:uid="{1645ECFA-5951-4E83-A018-53FA02CECEE6}"/>
    <hyperlink ref="S11" r:id="rId5" display="https://www.huduser.gov/portal/datasets/fmr/fmrs/FY2021_code/2021bdrm_rent.odn?year=2021&amp;cbsasub=METRO46060M46060&amp;br_size=4" xr:uid="{32AD81D6-EC5A-4A2E-9A0D-5D567CBD8E6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7E4E-5937-479D-8B68-13D875719401}">
  <sheetPr codeName="Sheet3"/>
  <dimension ref="A1:S30"/>
  <sheetViews>
    <sheetView topLeftCell="K1" workbookViewId="0">
      <selection activeCell="M37" sqref="M37"/>
    </sheetView>
  </sheetViews>
  <sheetFormatPr defaultColWidth="12.44140625" defaultRowHeight="13.2" x14ac:dyDescent="0.3"/>
  <cols>
    <col min="1" max="1" width="0.5546875" style="37" customWidth="1"/>
    <col min="2" max="2" width="19" style="37" customWidth="1"/>
    <col min="3" max="3" width="0.5546875" style="42" customWidth="1"/>
    <col min="4" max="4" width="16.44140625" style="37" customWidth="1"/>
    <col min="5" max="5" width="2" style="42" bestFit="1" customWidth="1"/>
    <col min="6" max="6" width="17.5546875" style="37" bestFit="1" customWidth="1"/>
    <col min="7" max="7" width="2" style="42" bestFit="1" customWidth="1"/>
    <col min="8" max="8" width="17.5546875" style="37" bestFit="1" customWidth="1"/>
    <col min="9" max="9" width="2" style="42" bestFit="1" customWidth="1"/>
    <col min="10" max="10" width="17.5546875" style="37" bestFit="1" customWidth="1"/>
    <col min="11" max="11" width="0.5546875" style="42" customWidth="1"/>
    <col min="12" max="16384" width="12.44140625" style="37"/>
  </cols>
  <sheetData>
    <row r="1" spans="1:19" ht="15.6" customHeight="1" x14ac:dyDescent="0.3">
      <c r="C1" s="38"/>
      <c r="D1" s="39" t="s">
        <v>110</v>
      </c>
      <c r="E1" s="40"/>
      <c r="F1" s="40"/>
      <c r="G1" s="40"/>
      <c r="H1" s="40"/>
      <c r="I1" s="38"/>
      <c r="J1" s="41"/>
    </row>
    <row r="2" spans="1:19" ht="16.2" thickBot="1" x14ac:dyDescent="0.35">
      <c r="B2" s="41"/>
      <c r="C2" s="38"/>
      <c r="D2" s="43"/>
      <c r="E2" s="43"/>
      <c r="F2" s="43"/>
      <c r="G2" s="43"/>
      <c r="H2" s="43"/>
      <c r="I2" s="38"/>
      <c r="J2" s="41"/>
    </row>
    <row r="3" spans="1:19" ht="15" thickBot="1" x14ac:dyDescent="0.35">
      <c r="B3" s="44" t="s">
        <v>111</v>
      </c>
      <c r="C3" s="38"/>
      <c r="D3" s="41"/>
      <c r="E3" s="38"/>
      <c r="G3" s="38"/>
      <c r="H3" s="45" t="s">
        <v>112</v>
      </c>
      <c r="I3" s="38"/>
      <c r="J3" s="41"/>
      <c r="N3" s="84" t="s">
        <v>133</v>
      </c>
      <c r="O3" s="85"/>
      <c r="P3" s="85"/>
      <c r="Q3" s="85"/>
      <c r="R3" s="85"/>
      <c r="S3" s="86"/>
    </row>
    <row r="4" spans="1:19" ht="29.4" thickBot="1" x14ac:dyDescent="0.35">
      <c r="B4" s="46" t="s">
        <v>113</v>
      </c>
      <c r="D4" s="47" t="s">
        <v>62</v>
      </c>
      <c r="E4" s="48"/>
      <c r="F4" s="48"/>
      <c r="G4" s="48"/>
      <c r="H4" s="49"/>
      <c r="I4" s="38"/>
      <c r="J4" s="41"/>
      <c r="N4" s="74" t="s">
        <v>134</v>
      </c>
      <c r="O4" s="75" t="s">
        <v>135</v>
      </c>
      <c r="P4" s="75" t="s">
        <v>136</v>
      </c>
      <c r="Q4" s="76" t="s">
        <v>137</v>
      </c>
      <c r="R4" s="75" t="s">
        <v>138</v>
      </c>
      <c r="S4" s="77" t="s">
        <v>139</v>
      </c>
    </row>
    <row r="5" spans="1:19" ht="28.2" thickBot="1" x14ac:dyDescent="0.35">
      <c r="B5" s="46" t="s">
        <v>114</v>
      </c>
      <c r="D5" s="47" t="s">
        <v>105</v>
      </c>
      <c r="E5" s="48"/>
      <c r="F5" s="48"/>
      <c r="G5" s="48"/>
      <c r="H5" s="49"/>
      <c r="I5" s="38"/>
      <c r="J5" s="41"/>
      <c r="N5" s="74" t="s">
        <v>140</v>
      </c>
      <c r="O5" s="70">
        <v>633</v>
      </c>
      <c r="P5" s="70">
        <v>728</v>
      </c>
      <c r="Q5" s="70">
        <v>959</v>
      </c>
      <c r="R5" s="70">
        <v>1372</v>
      </c>
      <c r="S5" s="73">
        <v>1627</v>
      </c>
    </row>
    <row r="6" spans="1:19" ht="13.8" thickBot="1" x14ac:dyDescent="0.35">
      <c r="B6" s="46" t="s">
        <v>115</v>
      </c>
      <c r="D6" s="50">
        <f>SUM(J29)</f>
        <v>162792</v>
      </c>
      <c r="E6" s="38"/>
      <c r="F6" s="51"/>
      <c r="G6" s="38"/>
      <c r="H6" s="41"/>
      <c r="I6" s="38"/>
      <c r="J6" s="41"/>
      <c r="N6" s="78"/>
      <c r="O6" s="78"/>
      <c r="P6" s="78"/>
      <c r="Q6" s="78"/>
      <c r="R6" s="78"/>
      <c r="S6" s="78"/>
    </row>
    <row r="7" spans="1:19" x14ac:dyDescent="0.3">
      <c r="B7" s="52"/>
      <c r="C7" s="38"/>
      <c r="D7" s="41"/>
      <c r="E7" s="38"/>
      <c r="F7" s="52"/>
      <c r="G7" s="38"/>
      <c r="H7" s="41"/>
      <c r="I7" s="38"/>
      <c r="J7" s="41"/>
    </row>
    <row r="8" spans="1:19" ht="3.9" customHeight="1" thickBot="1" x14ac:dyDescent="0.3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9" ht="13.8" thickBot="1" x14ac:dyDescent="0.35">
      <c r="A9" s="53"/>
      <c r="B9" s="46" t="s">
        <v>116</v>
      </c>
      <c r="C9" s="38"/>
      <c r="D9" s="55" t="s">
        <v>141</v>
      </c>
      <c r="E9" s="56"/>
      <c r="F9" s="56"/>
      <c r="G9" s="56"/>
      <c r="H9" s="57"/>
      <c r="I9" s="38"/>
      <c r="J9" s="41"/>
      <c r="K9" s="54"/>
    </row>
    <row r="10" spans="1:19" ht="13.8" thickBot="1" x14ac:dyDescent="0.35">
      <c r="A10" s="53"/>
      <c r="B10" s="41"/>
      <c r="C10" s="38"/>
      <c r="D10" s="41"/>
      <c r="E10" s="38"/>
      <c r="F10" s="41"/>
      <c r="G10" s="38"/>
      <c r="H10" s="41"/>
      <c r="I10" s="38"/>
      <c r="J10" s="41"/>
      <c r="K10" s="54"/>
    </row>
    <row r="11" spans="1:19" ht="13.8" thickBot="1" x14ac:dyDescent="0.35">
      <c r="A11" s="53"/>
      <c r="B11" s="46" t="s">
        <v>117</v>
      </c>
      <c r="C11" s="58"/>
      <c r="D11" s="46" t="s">
        <v>118</v>
      </c>
      <c r="E11" s="58"/>
      <c r="F11" s="46" t="s">
        <v>119</v>
      </c>
      <c r="G11" s="58"/>
      <c r="H11" s="46" t="s">
        <v>120</v>
      </c>
      <c r="I11" s="58"/>
      <c r="J11" s="46" t="s">
        <v>121</v>
      </c>
      <c r="K11" s="59"/>
    </row>
    <row r="12" spans="1:19" ht="12.75" customHeight="1" x14ac:dyDescent="0.3">
      <c r="A12" s="53"/>
      <c r="B12" s="60"/>
      <c r="C12" s="60"/>
      <c r="D12" s="60"/>
      <c r="E12" s="60"/>
      <c r="F12" s="60"/>
      <c r="G12" s="60"/>
      <c r="H12" s="60"/>
      <c r="I12" s="60"/>
      <c r="J12" s="60"/>
      <c r="K12" s="54"/>
    </row>
    <row r="13" spans="1:19" x14ac:dyDescent="0.3">
      <c r="A13" s="53"/>
      <c r="B13" s="41" t="s">
        <v>122</v>
      </c>
      <c r="C13" s="60"/>
      <c r="D13" s="61"/>
      <c r="E13" s="60" t="s">
        <v>123</v>
      </c>
      <c r="F13" s="62"/>
      <c r="G13" s="60" t="s">
        <v>123</v>
      </c>
      <c r="H13" s="63">
        <v>12</v>
      </c>
      <c r="I13" s="60" t="s">
        <v>124</v>
      </c>
      <c r="J13" s="64">
        <f>(D13*F13*H13)</f>
        <v>0</v>
      </c>
      <c r="K13" s="54"/>
    </row>
    <row r="14" spans="1:19" ht="12.75" customHeight="1" x14ac:dyDescent="0.3">
      <c r="A14" s="53"/>
      <c r="B14" s="60"/>
      <c r="C14" s="60"/>
      <c r="D14" s="60"/>
      <c r="E14" s="60"/>
      <c r="F14" s="60"/>
      <c r="G14" s="60"/>
      <c r="H14" s="60"/>
      <c r="I14" s="60"/>
      <c r="J14" s="60"/>
      <c r="K14" s="54"/>
    </row>
    <row r="15" spans="1:19" x14ac:dyDescent="0.3">
      <c r="A15" s="53"/>
      <c r="B15" s="41" t="s">
        <v>125</v>
      </c>
      <c r="C15" s="60"/>
      <c r="D15" s="61"/>
      <c r="E15" s="60" t="s">
        <v>123</v>
      </c>
      <c r="F15" s="62"/>
      <c r="G15" s="60" t="s">
        <v>123</v>
      </c>
      <c r="H15" s="63">
        <v>12</v>
      </c>
      <c r="I15" s="60" t="s">
        <v>124</v>
      </c>
      <c r="J15" s="64">
        <f>(D15*F15*H15)</f>
        <v>0</v>
      </c>
      <c r="K15" s="54"/>
      <c r="N15" s="78"/>
      <c r="O15" s="78"/>
      <c r="P15" s="78"/>
      <c r="Q15" s="78"/>
      <c r="R15" s="78"/>
      <c r="S15" s="78"/>
    </row>
    <row r="16" spans="1:19" x14ac:dyDescent="0.3">
      <c r="A16" s="53"/>
      <c r="B16" s="60"/>
      <c r="C16" s="60"/>
      <c r="D16" s="60"/>
      <c r="E16" s="60"/>
      <c r="F16" s="60"/>
      <c r="G16" s="60"/>
      <c r="H16" s="60"/>
      <c r="I16" s="60"/>
      <c r="J16" s="60"/>
      <c r="K16" s="54"/>
    </row>
    <row r="17" spans="1:11" x14ac:dyDescent="0.3">
      <c r="A17" s="53"/>
      <c r="B17" s="41" t="s">
        <v>126</v>
      </c>
      <c r="C17" s="60"/>
      <c r="D17" s="61">
        <v>16</v>
      </c>
      <c r="E17" s="60" t="s">
        <v>123</v>
      </c>
      <c r="F17" s="62">
        <v>728</v>
      </c>
      <c r="G17" s="60" t="s">
        <v>123</v>
      </c>
      <c r="H17" s="63">
        <v>12</v>
      </c>
      <c r="I17" s="60" t="s">
        <v>124</v>
      </c>
      <c r="J17" s="64">
        <f>(D17*F17*H17)</f>
        <v>139776</v>
      </c>
      <c r="K17" s="54"/>
    </row>
    <row r="18" spans="1:11" x14ac:dyDescent="0.3">
      <c r="A18" s="53"/>
      <c r="B18" s="60"/>
      <c r="C18" s="60"/>
      <c r="D18" s="60"/>
      <c r="E18" s="60"/>
      <c r="F18" s="60"/>
      <c r="G18" s="60"/>
      <c r="H18" s="60"/>
      <c r="I18" s="60"/>
      <c r="J18" s="60"/>
      <c r="K18" s="54"/>
    </row>
    <row r="19" spans="1:11" x14ac:dyDescent="0.3">
      <c r="A19" s="53"/>
      <c r="B19" s="41" t="s">
        <v>127</v>
      </c>
      <c r="C19" s="60"/>
      <c r="D19" s="61">
        <v>2</v>
      </c>
      <c r="E19" s="60" t="s">
        <v>123</v>
      </c>
      <c r="F19" s="62">
        <v>959</v>
      </c>
      <c r="G19" s="60" t="s">
        <v>123</v>
      </c>
      <c r="H19" s="63">
        <v>12</v>
      </c>
      <c r="I19" s="60" t="s">
        <v>124</v>
      </c>
      <c r="J19" s="64">
        <f>(D19*F19*H19)</f>
        <v>23016</v>
      </c>
      <c r="K19" s="54"/>
    </row>
    <row r="20" spans="1:11" x14ac:dyDescent="0.3">
      <c r="A20" s="53"/>
      <c r="B20" s="60"/>
      <c r="C20" s="60"/>
      <c r="D20" s="60"/>
      <c r="E20" s="60"/>
      <c r="F20" s="60"/>
      <c r="G20" s="60"/>
      <c r="H20" s="60"/>
      <c r="I20" s="60"/>
      <c r="J20" s="60"/>
      <c r="K20" s="54"/>
    </row>
    <row r="21" spans="1:11" x14ac:dyDescent="0.3">
      <c r="A21" s="53"/>
      <c r="B21" s="41" t="s">
        <v>128</v>
      </c>
      <c r="C21" s="60"/>
      <c r="D21" s="61"/>
      <c r="E21" s="60" t="s">
        <v>123</v>
      </c>
      <c r="F21" s="62"/>
      <c r="G21" s="60" t="s">
        <v>123</v>
      </c>
      <c r="H21" s="63">
        <v>12</v>
      </c>
      <c r="I21" s="60" t="s">
        <v>124</v>
      </c>
      <c r="J21" s="64">
        <f>(D21*F21*H21)</f>
        <v>0</v>
      </c>
      <c r="K21" s="54"/>
    </row>
    <row r="22" spans="1:11" x14ac:dyDescent="0.3">
      <c r="A22" s="53"/>
      <c r="B22" s="60"/>
      <c r="C22" s="60"/>
      <c r="D22" s="60"/>
      <c r="E22" s="60"/>
      <c r="F22" s="60"/>
      <c r="G22" s="60"/>
      <c r="H22" s="60"/>
      <c r="I22" s="60"/>
      <c r="J22" s="60"/>
      <c r="K22" s="54"/>
    </row>
    <row r="23" spans="1:11" x14ac:dyDescent="0.3">
      <c r="A23" s="53"/>
      <c r="B23" s="41" t="s">
        <v>129</v>
      </c>
      <c r="C23" s="60"/>
      <c r="D23" s="61"/>
      <c r="E23" s="60" t="s">
        <v>123</v>
      </c>
      <c r="F23" s="62"/>
      <c r="G23" s="60" t="s">
        <v>123</v>
      </c>
      <c r="H23" s="63">
        <v>12</v>
      </c>
      <c r="I23" s="60" t="s">
        <v>124</v>
      </c>
      <c r="J23" s="64">
        <f>(D23*F23*H23)</f>
        <v>0</v>
      </c>
      <c r="K23" s="54"/>
    </row>
    <row r="24" spans="1:11" x14ac:dyDescent="0.3">
      <c r="A24" s="53"/>
      <c r="B24" s="60"/>
      <c r="C24" s="60"/>
      <c r="D24" s="60"/>
      <c r="E24" s="60"/>
      <c r="F24" s="60"/>
      <c r="G24" s="60"/>
      <c r="H24" s="60"/>
      <c r="I24" s="60"/>
      <c r="J24" s="60"/>
      <c r="K24" s="54"/>
    </row>
    <row r="25" spans="1:11" x14ac:dyDescent="0.3">
      <c r="A25" s="53"/>
      <c r="B25" s="41" t="s">
        <v>130</v>
      </c>
      <c r="C25" s="60"/>
      <c r="D25" s="61"/>
      <c r="E25" s="60" t="s">
        <v>123</v>
      </c>
      <c r="F25" s="62"/>
      <c r="G25" s="60" t="s">
        <v>123</v>
      </c>
      <c r="H25" s="63">
        <v>12</v>
      </c>
      <c r="I25" s="60" t="s">
        <v>124</v>
      </c>
      <c r="J25" s="64">
        <f>(D25*F25*H25)</f>
        <v>0</v>
      </c>
      <c r="K25" s="54"/>
    </row>
    <row r="26" spans="1:11" x14ac:dyDescent="0.3">
      <c r="A26" s="53"/>
      <c r="B26" s="60"/>
      <c r="C26" s="60"/>
      <c r="D26" s="60"/>
      <c r="E26" s="60"/>
      <c r="F26" s="60"/>
      <c r="G26" s="60"/>
      <c r="H26" s="60"/>
      <c r="I26" s="60"/>
      <c r="J26" s="60"/>
      <c r="K26" s="54"/>
    </row>
    <row r="27" spans="1:11" x14ac:dyDescent="0.3">
      <c r="A27" s="53"/>
      <c r="B27" s="41" t="s">
        <v>131</v>
      </c>
      <c r="C27" s="60"/>
      <c r="D27" s="61"/>
      <c r="E27" s="60" t="s">
        <v>123</v>
      </c>
      <c r="F27" s="62"/>
      <c r="G27" s="60" t="s">
        <v>123</v>
      </c>
      <c r="H27" s="63">
        <v>12</v>
      </c>
      <c r="I27" s="60" t="s">
        <v>124</v>
      </c>
      <c r="J27" s="64">
        <f>(D27*F27*H27)</f>
        <v>0</v>
      </c>
      <c r="K27" s="54"/>
    </row>
    <row r="28" spans="1:11" ht="13.8" thickBot="1" x14ac:dyDescent="0.35">
      <c r="A28" s="53"/>
      <c r="B28" s="60"/>
      <c r="C28" s="60"/>
      <c r="D28" s="60"/>
      <c r="E28" s="60"/>
      <c r="F28" s="60"/>
      <c r="G28" s="60"/>
      <c r="H28" s="60"/>
      <c r="I28" s="60"/>
      <c r="J28" s="60"/>
      <c r="K28" s="54"/>
    </row>
    <row r="29" spans="1:11" ht="13.8" thickBot="1" x14ac:dyDescent="0.35">
      <c r="A29" s="53"/>
      <c r="B29" s="65" t="s">
        <v>132</v>
      </c>
      <c r="C29" s="60"/>
      <c r="D29" s="66">
        <f>SUM(D13,D15,D17,D19,D21,D23,D25,D27)</f>
        <v>18</v>
      </c>
      <c r="E29" s="60"/>
      <c r="F29" s="67"/>
      <c r="G29" s="60"/>
      <c r="H29" s="67"/>
      <c r="I29" s="60" t="s">
        <v>124</v>
      </c>
      <c r="J29" s="50">
        <f>SUM(J13,J15,J17,J19,J21,J23,J25,J27)</f>
        <v>162792</v>
      </c>
      <c r="K29" s="54"/>
    </row>
    <row r="30" spans="1:11" ht="3.9" customHeight="1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</row>
  </sheetData>
  <mergeCells count="1">
    <mergeCell ref="N3:S3"/>
  </mergeCells>
  <dataValidations count="4">
    <dataValidation allowBlank="1" showErrorMessage="1" sqref="I11 C11:E11 G11 K11" xr:uid="{8DE1CFE7-8A5B-45B0-B5D7-4011FE695BB4}"/>
    <dataValidation type="whole" allowBlank="1" showInputMessage="1" showErrorMessage="1" sqref="D27 D13 D19 D25 D23 D17 D15 D21" xr:uid="{D6AF7433-4533-4B98-9871-166F555FB8B2}">
      <formula1>0</formula1>
      <formula2>9999</formula2>
    </dataValidation>
    <dataValidation type="whole" allowBlank="1" showInputMessage="1" showErrorMessage="1" sqref="F13 F15 F17 F19 F21 F23 F25 F27" xr:uid="{B2D65751-CC4B-465E-9600-3D2B5D7D0FAE}">
      <formula1>0</formula1>
      <formula2>99999</formula2>
    </dataValidation>
    <dataValidation type="whole" operator="equal" showInputMessage="1" showErrorMessage="1" sqref="H13 H15 H17 H19 H21 H23 H25 H27" xr:uid="{7CC9D64E-8D53-4DB9-AB88-91AFD270BBAA}">
      <formula1>12</formula1>
    </dataValidation>
  </dataValidations>
  <hyperlinks>
    <hyperlink ref="H3" r:id="rId1" display="2020 FMRs" xr:uid="{5EF70FAB-805E-46C3-B8E9-2D5C5EEA2B36}"/>
    <hyperlink ref="O4" r:id="rId2" display="https://www.huduser.gov/portal/datasets/fmr/fmrs/FY2021_code/2021bdrm_rent.odn?year=2021&amp;cbsasub=METRO46060M46060&amp;br_size=0" xr:uid="{0774C756-9B9E-45F2-BAC5-A0F8B0EBCCD3}"/>
    <hyperlink ref="P4" r:id="rId3" display="https://www.huduser.gov/portal/datasets/fmr/fmrs/FY2021_code/2021bdrm_rent.odn?year=2021&amp;cbsasub=METRO46060M46060&amp;br_size=1" xr:uid="{71C60CA6-C030-48BF-A0F5-5F745EF43FF7}"/>
    <hyperlink ref="R4" r:id="rId4" display="https://www.huduser.gov/portal/datasets/fmr/fmrs/FY2021_code/2021bdrm_rent.odn?year=2021&amp;cbsasub=METRO46060M46060&amp;br_size=3" xr:uid="{9E9D0474-90EA-4F40-8B29-AE7684E400E7}"/>
    <hyperlink ref="S4" r:id="rId5" display="https://www.huduser.gov/portal/datasets/fmr/fmrs/FY2021_code/2021bdrm_rent.odn?year=2021&amp;cbsasub=METRO46060M46060&amp;br_size=4" xr:uid="{3B7A48CF-063C-44E3-9ED0-5833190810E3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 2021 GIW</vt:lpstr>
      <vt:lpstr>AZ0217 RA Worksheet</vt:lpstr>
      <vt:lpstr>AZ0219 RA Worksheet</vt:lpstr>
      <vt:lpstr>AZ0221 RA Worksheet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2021-03-06T21:43:52Z</dcterms:created>
  <dcterms:modified xsi:type="dcterms:W3CDTF">2021-05-20T14:00:09Z</dcterms:modified>
</cp:coreProperties>
</file>