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TX-500\"/>
    </mc:Choice>
  </mc:AlternateContent>
  <xr:revisionPtr revIDLastSave="0" documentId="13_ncr:1_{C9B85891-919F-4927-BF8B-DC57D3A0A4E3}" xr6:coauthVersionLast="46" xr6:coauthVersionMax="47" xr10:uidLastSave="{00000000-0000-0000-0000-000000000000}"/>
  <bookViews>
    <workbookView xWindow="-108" yWindow="-108" windowWidth="27288" windowHeight="17664" xr2:uid="{5DC3F57E-19C2-4C36-98A1-AC062A53BC2A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<sst xmlns="http://schemas.openxmlformats.org/spreadsheetml/2006/main" count="104" uniqueCount="78">
  <si>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</si>
  <si>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</si>
  <si>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</si>
  <si>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</si>
  <si>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</si>
  <si>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</si>
  <si>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</si>
  <si>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</si>
  <si>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</si>
  <si>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</si>
  <si>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</si>
  <si>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</si>
  <si>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</si>
  <si>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</si>
  <si>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</si>
  <si>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</si>
  <si>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</si>
  <si>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</si>
  <si>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</si>
  <si>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</si>
  <si>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</si>
  <si>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</si>
  <si>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</si>
  <si>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</si>
  <si>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</si>
  <si>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</si>
  <si>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</si>
  <si>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</si>
  <si>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TX-503</t>
  </si>
  <si>
    <t>Caritas of Austin</t>
  </si>
  <si>
    <t>MyHome</t>
  </si>
  <si>
    <t>TX0030L6J032012</t>
  </si>
  <si>
    <t>PH</t>
  </si>
  <si>
    <t/>
  </si>
  <si>
    <t>San Antonio</t>
  </si>
  <si>
    <t>Austin/Travis County CoC</t>
  </si>
  <si>
    <t>Ending Community Homelessness Coalition, Inc.</t>
  </si>
  <si>
    <t>HMIS Project 1</t>
  </si>
  <si>
    <t>TX0033L6J032013</t>
  </si>
  <si>
    <t>Housing Authority of the City of Austin</t>
  </si>
  <si>
    <t>Onward FY2019</t>
  </si>
  <si>
    <t>TX0035L6J032013</t>
  </si>
  <si>
    <t>The Housing Authority of Travis County</t>
  </si>
  <si>
    <t>Upward</t>
  </si>
  <si>
    <t>TX0037L6J032013</t>
  </si>
  <si>
    <t>The SAFE Alliance</t>
  </si>
  <si>
    <t>SAFE Supportive Housing Program</t>
  </si>
  <si>
    <t>TX0039L6J032013</t>
  </si>
  <si>
    <t>TH</t>
  </si>
  <si>
    <t>Community Partnership for the Homeless DBA Green Doors</t>
  </si>
  <si>
    <t>Renewal SHP - PSH for Families with Disabilities (Glen Oaks Corner - GOC)</t>
  </si>
  <si>
    <t>TX0234L6J032012</t>
  </si>
  <si>
    <t>Front Steps, Inc.</t>
  </si>
  <si>
    <t>Front Steps PSH Housing</t>
  </si>
  <si>
    <t>TX0255L6J032010</t>
  </si>
  <si>
    <t>Austin Travis County Mental Health Mental Retardation Center DBA Integral Care</t>
  </si>
  <si>
    <t>Fresh Start</t>
  </si>
  <si>
    <t>TX0374L6J032007</t>
  </si>
  <si>
    <t>The Salvation Army, A Georgia Corporation</t>
  </si>
  <si>
    <t>Passages II Rapid Rehousing Collaboration</t>
  </si>
  <si>
    <t>TX0401L6J032005</t>
  </si>
  <si>
    <t>Youth and Family Alliance dba LifeWorks</t>
  </si>
  <si>
    <t>Housing Options for Youth - renewal yr. 4</t>
  </si>
  <si>
    <t>TX0441L6J032004</t>
  </si>
  <si>
    <t>YHDP Diversion - renewal yr. 3</t>
  </si>
  <si>
    <t>TX0505Y6J032002</t>
  </si>
  <si>
    <t>SSO</t>
  </si>
  <si>
    <t>Youth Rapid Re-housing Collaborative - renewal yr. 3</t>
  </si>
  <si>
    <t>TX0506Y6J032002</t>
  </si>
  <si>
    <t>Permanency through Outreach and Rapid Transitions (PORT) - renewal year 3</t>
  </si>
  <si>
    <t>TX0507Y6J032002</t>
  </si>
  <si>
    <t>Joint TH &amp; PH-RRH</t>
  </si>
  <si>
    <t>DV Rapid Rehousing Project-Combined</t>
  </si>
  <si>
    <t>TX0514D6J032002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</si>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</sst>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AECCA-806D-4C31-93FE-2D2618D8FFC9}">
  <sheetPr codeName="Sheet338">
    <pageSetUpPr fitToPage="1"/>
  </sheetPr>
  <dimension ref="A1:V32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55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55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55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55" customHeight="1" x14ac:dyDescent="0.3">
      <c r="A4" s="33" t="s">
        <v>74</v>
      </c>
      <c r="B4" s="30" t="s">
        <v>36</v>
      </c>
      <c r="C4" s="31"/>
      <c r="D4" s="31"/>
      <c r="E4" s="31"/>
      <c r="F4" s="31"/>
      <c r="G4" s="32"/>
    </row>
    <row r="5" spans="1:22" ht="14.55" customHeight="1" x14ac:dyDescent="0.3">
      <c r="A5" s="33" t="s">
        <v>75</v>
      </c>
      <c r="B5" s="34">
        <f ca="1">SUM(OFFSET(V8,1,0,500,1))</f>
        <v>10708723</v>
      </c>
      <c r="C5" s="35"/>
      <c r="D5" s="35"/>
      <c r="E5" s="35"/>
      <c r="F5" s="35"/>
      <c r="G5" s="36"/>
    </row>
    <row r="6" spans="1:22" ht="14.55" customHeight="1" x14ac:dyDescent="0.3">
      <c r="A6" s="1"/>
      <c r="B6" s="2"/>
      <c r="C6" s="2"/>
      <c r="D6" s="2"/>
      <c r="E6" s="1"/>
      <c r="F6" s="3"/>
      <c r="G6" s="4"/>
    </row>
    <row r="7" spans="1:22" ht="14.55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1473346</v>
      </c>
      <c r="G9" s="23">
        <v>0</v>
      </c>
      <c r="H9" s="23">
        <v>192829</v>
      </c>
      <c r="I9" s="23">
        <v>0</v>
      </c>
      <c r="J9" s="23">
        <v>0</v>
      </c>
      <c r="K9" s="24">
        <v>141681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2" si="0">SUM(M9:T9)</f>
        <v>0</v>
      </c>
      <c r="V9" s="28">
        <f t="shared" ref="V9:V32" si="1">SUM(F9:K9)</f>
        <v>1807856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140408</v>
      </c>
      <c r="K10" s="24">
        <v>9826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150234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722760</v>
      </c>
      <c r="H11" s="23">
        <v>0</v>
      </c>
      <c r="I11" s="23">
        <v>0</v>
      </c>
      <c r="J11" s="23">
        <v>0</v>
      </c>
      <c r="K11" s="24">
        <v>42726</v>
      </c>
      <c r="L11" s="25" t="s">
        <v>77</v>
      </c>
      <c r="M11" s="26">
        <v>0</v>
      </c>
      <c r="N11" s="26">
        <v>0</v>
      </c>
      <c r="O11" s="26">
        <v>35</v>
      </c>
      <c r="P11" s="26">
        <v>18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53</v>
      </c>
      <c r="V11" s="28">
        <f t="shared" si="1"/>
        <v>765486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1076112</v>
      </c>
      <c r="H12" s="23">
        <v>0</v>
      </c>
      <c r="I12" s="23">
        <v>0</v>
      </c>
      <c r="J12" s="23">
        <v>0</v>
      </c>
      <c r="K12" s="24">
        <v>50367</v>
      </c>
      <c r="L12" s="25" t="s">
        <v>76</v>
      </c>
      <c r="M12" s="26">
        <v>0</v>
      </c>
      <c r="N12" s="26">
        <v>20</v>
      </c>
      <c r="O12" s="26">
        <v>44</v>
      </c>
      <c r="P12" s="26">
        <v>8</v>
      </c>
      <c r="Q12" s="26">
        <v>2</v>
      </c>
      <c r="R12" s="26">
        <v>0</v>
      </c>
      <c r="S12" s="26">
        <v>0</v>
      </c>
      <c r="T12" s="26">
        <v>0</v>
      </c>
      <c r="U12" s="27">
        <f t="shared" si="0"/>
        <v>74</v>
      </c>
      <c r="V12" s="28">
        <f t="shared" si="1"/>
        <v>1126479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48</v>
      </c>
      <c r="F13" s="22">
        <v>0</v>
      </c>
      <c r="G13" s="23">
        <v>0</v>
      </c>
      <c r="H13" s="23">
        <v>347821</v>
      </c>
      <c r="I13" s="23">
        <v>235991</v>
      </c>
      <c r="J13" s="23">
        <v>0</v>
      </c>
      <c r="K13" s="24">
        <v>40866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624678</v>
      </c>
    </row>
    <row r="14" spans="1:22" x14ac:dyDescent="0.3">
      <c r="A14" s="19" t="s">
        <v>49</v>
      </c>
      <c r="B14" s="19" t="s">
        <v>50</v>
      </c>
      <c r="C14" s="20" t="s">
        <v>51</v>
      </c>
      <c r="D14" s="20">
        <v>2022</v>
      </c>
      <c r="E14" s="21" t="s">
        <v>32</v>
      </c>
      <c r="F14" s="22">
        <v>0</v>
      </c>
      <c r="G14" s="23">
        <v>0</v>
      </c>
      <c r="H14" s="23">
        <v>0</v>
      </c>
      <c r="I14" s="23">
        <v>89150</v>
      </c>
      <c r="J14" s="23">
        <v>0</v>
      </c>
      <c r="K14" s="24">
        <v>7400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96550</v>
      </c>
    </row>
    <row r="15" spans="1:22" x14ac:dyDescent="0.3">
      <c r="A15" s="19" t="s">
        <v>52</v>
      </c>
      <c r="B15" s="19" t="s">
        <v>53</v>
      </c>
      <c r="C15" s="20" t="s">
        <v>54</v>
      </c>
      <c r="D15" s="20">
        <v>2022</v>
      </c>
      <c r="E15" s="21" t="s">
        <v>32</v>
      </c>
      <c r="F15" s="22">
        <v>404140</v>
      </c>
      <c r="G15" s="23">
        <v>0</v>
      </c>
      <c r="H15" s="23">
        <v>58518</v>
      </c>
      <c r="I15" s="23">
        <v>0</v>
      </c>
      <c r="J15" s="23">
        <v>343</v>
      </c>
      <c r="K15" s="24">
        <v>23579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486580</v>
      </c>
    </row>
    <row r="16" spans="1:22" x14ac:dyDescent="0.3">
      <c r="A16" s="19" t="s">
        <v>55</v>
      </c>
      <c r="B16" s="19" t="s">
        <v>56</v>
      </c>
      <c r="C16" s="20" t="s">
        <v>57</v>
      </c>
      <c r="D16" s="20">
        <v>2022</v>
      </c>
      <c r="E16" s="21" t="s">
        <v>32</v>
      </c>
      <c r="F16" s="22">
        <v>0</v>
      </c>
      <c r="G16" s="23">
        <v>421776</v>
      </c>
      <c r="H16" s="23">
        <v>61188</v>
      </c>
      <c r="I16" s="23">
        <v>0</v>
      </c>
      <c r="J16" s="23">
        <v>0</v>
      </c>
      <c r="K16" s="24">
        <v>0</v>
      </c>
      <c r="L16" s="25" t="s">
        <v>76</v>
      </c>
      <c r="M16" s="26">
        <v>0</v>
      </c>
      <c r="N16" s="26">
        <v>0</v>
      </c>
      <c r="O16" s="26">
        <v>29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29</v>
      </c>
      <c r="V16" s="28">
        <f t="shared" si="1"/>
        <v>482964</v>
      </c>
    </row>
    <row r="17" spans="1:22" x14ac:dyDescent="0.3">
      <c r="A17" s="19" t="s">
        <v>58</v>
      </c>
      <c r="B17" s="19" t="s">
        <v>59</v>
      </c>
      <c r="C17" s="20" t="s">
        <v>60</v>
      </c>
      <c r="D17" s="20">
        <v>2022</v>
      </c>
      <c r="E17" s="21" t="s">
        <v>32</v>
      </c>
      <c r="F17" s="22">
        <v>0</v>
      </c>
      <c r="G17" s="23">
        <v>399672</v>
      </c>
      <c r="H17" s="23">
        <v>195239</v>
      </c>
      <c r="I17" s="23">
        <v>0</v>
      </c>
      <c r="J17" s="23">
        <v>1980</v>
      </c>
      <c r="K17" s="24">
        <v>49839</v>
      </c>
      <c r="L17" s="25" t="s">
        <v>76</v>
      </c>
      <c r="M17" s="26">
        <v>0</v>
      </c>
      <c r="N17" s="26">
        <v>0</v>
      </c>
      <c r="O17" s="26">
        <v>6</v>
      </c>
      <c r="P17" s="26">
        <v>13</v>
      </c>
      <c r="Q17" s="26">
        <v>4</v>
      </c>
      <c r="R17" s="26">
        <v>0</v>
      </c>
      <c r="S17" s="26">
        <v>0</v>
      </c>
      <c r="T17" s="26">
        <v>0</v>
      </c>
      <c r="U17" s="27">
        <f t="shared" si="0"/>
        <v>23</v>
      </c>
      <c r="V17" s="28">
        <f t="shared" si="1"/>
        <v>646730</v>
      </c>
    </row>
    <row r="18" spans="1:22" x14ac:dyDescent="0.3">
      <c r="A18" s="19" t="s">
        <v>61</v>
      </c>
      <c r="B18" s="19" t="s">
        <v>62</v>
      </c>
      <c r="C18" s="20" t="s">
        <v>63</v>
      </c>
      <c r="D18" s="20">
        <v>2022</v>
      </c>
      <c r="E18" s="21" t="s">
        <v>32</v>
      </c>
      <c r="F18" s="22">
        <v>0</v>
      </c>
      <c r="G18" s="23">
        <v>290556</v>
      </c>
      <c r="H18" s="23">
        <v>153717</v>
      </c>
      <c r="I18" s="23">
        <v>0</v>
      </c>
      <c r="J18" s="23">
        <v>15580</v>
      </c>
      <c r="K18" s="24">
        <v>5879</v>
      </c>
      <c r="L18" s="25" t="s">
        <v>76</v>
      </c>
      <c r="M18" s="26">
        <v>0</v>
      </c>
      <c r="N18" s="26">
        <v>11</v>
      </c>
      <c r="O18" s="26">
        <v>8</v>
      </c>
      <c r="P18" s="26">
        <v>2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21</v>
      </c>
      <c r="V18" s="28">
        <f t="shared" si="1"/>
        <v>465732</v>
      </c>
    </row>
    <row r="19" spans="1:22" x14ac:dyDescent="0.3">
      <c r="A19" s="19" t="s">
        <v>61</v>
      </c>
      <c r="B19" s="19" t="s">
        <v>64</v>
      </c>
      <c r="C19" s="20" t="s">
        <v>65</v>
      </c>
      <c r="D19" s="20">
        <v>2022</v>
      </c>
      <c r="E19" s="21" t="s">
        <v>66</v>
      </c>
      <c r="F19" s="22">
        <v>0</v>
      </c>
      <c r="G19" s="23">
        <v>0</v>
      </c>
      <c r="H19" s="23">
        <v>384362</v>
      </c>
      <c r="I19" s="23">
        <v>0</v>
      </c>
      <c r="J19" s="23">
        <v>8383</v>
      </c>
      <c r="K19" s="24">
        <v>25255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418000</v>
      </c>
    </row>
    <row r="20" spans="1:22" x14ac:dyDescent="0.3">
      <c r="A20" s="19" t="s">
        <v>61</v>
      </c>
      <c r="B20" s="19" t="s">
        <v>67</v>
      </c>
      <c r="C20" s="20" t="s">
        <v>68</v>
      </c>
      <c r="D20" s="20">
        <v>2022</v>
      </c>
      <c r="E20" s="21" t="s">
        <v>32</v>
      </c>
      <c r="F20" s="22">
        <v>0</v>
      </c>
      <c r="G20" s="23">
        <v>666432</v>
      </c>
      <c r="H20" s="23">
        <v>684812</v>
      </c>
      <c r="I20" s="23">
        <v>0</v>
      </c>
      <c r="J20" s="23">
        <v>13067</v>
      </c>
      <c r="K20" s="24">
        <v>115644</v>
      </c>
      <c r="L20" s="25" t="s">
        <v>76</v>
      </c>
      <c r="M20" s="26">
        <v>0</v>
      </c>
      <c r="N20" s="26">
        <v>8</v>
      </c>
      <c r="O20" s="26">
        <v>27</v>
      </c>
      <c r="P20" s="26">
        <v>10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45</v>
      </c>
      <c r="V20" s="28">
        <f t="shared" si="1"/>
        <v>1479955</v>
      </c>
    </row>
    <row r="21" spans="1:22" x14ac:dyDescent="0.3">
      <c r="A21" s="19" t="s">
        <v>61</v>
      </c>
      <c r="B21" s="19" t="s">
        <v>69</v>
      </c>
      <c r="C21" s="20" t="s">
        <v>70</v>
      </c>
      <c r="D21" s="20">
        <v>2022</v>
      </c>
      <c r="E21" s="21" t="s">
        <v>71</v>
      </c>
      <c r="F21" s="22">
        <v>0</v>
      </c>
      <c r="G21" s="23">
        <v>56340</v>
      </c>
      <c r="H21" s="23">
        <v>645365</v>
      </c>
      <c r="I21" s="23">
        <v>33033</v>
      </c>
      <c r="J21" s="23">
        <v>7565</v>
      </c>
      <c r="K21" s="24">
        <v>41356</v>
      </c>
      <c r="L21" s="25" t="s">
        <v>76</v>
      </c>
      <c r="M21" s="26">
        <v>0</v>
      </c>
      <c r="N21" s="26">
        <v>1</v>
      </c>
      <c r="O21" s="26">
        <v>3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4</v>
      </c>
      <c r="V21" s="28">
        <f t="shared" si="1"/>
        <v>783659</v>
      </c>
    </row>
    <row r="22" spans="1:22" x14ac:dyDescent="0.3">
      <c r="A22" s="19" t="s">
        <v>45</v>
      </c>
      <c r="B22" s="19" t="s">
        <v>72</v>
      </c>
      <c r="C22" s="20" t="s">
        <v>73</v>
      </c>
      <c r="D22" s="20">
        <v>2022</v>
      </c>
      <c r="E22" s="21" t="s">
        <v>32</v>
      </c>
      <c r="F22" s="22">
        <v>0</v>
      </c>
      <c r="G22" s="23">
        <v>895896</v>
      </c>
      <c r="H22" s="23">
        <v>477924</v>
      </c>
      <c r="I22" s="23">
        <v>0</v>
      </c>
      <c r="J22" s="23">
        <v>0</v>
      </c>
      <c r="K22" s="24">
        <v>0</v>
      </c>
      <c r="L22" s="25" t="s">
        <v>76</v>
      </c>
      <c r="M22" s="26">
        <v>0</v>
      </c>
      <c r="N22" s="26">
        <v>10</v>
      </c>
      <c r="O22" s="26">
        <v>17</v>
      </c>
      <c r="P22" s="26">
        <v>20</v>
      </c>
      <c r="Q22" s="26">
        <v>8</v>
      </c>
      <c r="R22" s="26">
        <v>0</v>
      </c>
      <c r="S22" s="26">
        <v>0</v>
      </c>
      <c r="T22" s="26">
        <v>0</v>
      </c>
      <c r="U22" s="27">
        <f t="shared" si="0"/>
        <v>55</v>
      </c>
      <c r="V22" s="28">
        <f t="shared" si="1"/>
        <v>1373820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</sheetData>
  <autoFilter ref="A8:V8" xr:uid="{3D47F9C0-4FD1-42D1-BB19-028699026584}"/>
  <conditionalFormatting sqref="V9:V32">
    <cfRule type="cellIs" dxfId="3" priority="3" operator="lessThan">
      <formula>0</formula>
    </cfRule>
  </conditionalFormatting>
  <conditionalFormatting sqref="V9:V32">
    <cfRule type="expression" dxfId="2" priority="2">
      <formula>#REF!&lt;0</formula>
    </cfRule>
  </conditionalFormatting>
  <conditionalFormatting sqref="D9:D32">
    <cfRule type="expression" dxfId="1" priority="1">
      <formula>OR($D9&gt;2022,AND($D9&lt;2022,$D9&lt;&gt;""))</formula>
    </cfRule>
  </conditionalFormatting>
  <conditionalFormatting sqref="C9:C32">
    <cfRule type="expression" dxfId="0" priority="4">
      <formula>(#REF!&gt;1)</formula>
    </cfRule>
  </conditionalFormatting>
  <dataValidations count="3">
    <dataValidation type="list" allowBlank="1" showInputMessage="1" showErrorMessage="1" sqref="L9:L32" xr:uid="{4300C827-F64A-44D9-8F86-83B44DEBCBA1}">
      <formula1>"N/A, FMR, Actual Rent"</formula1>
    </dataValidation>
    <dataValidation type="list" allowBlank="1" showInputMessage="1" showErrorMessage="1" sqref="E9:E32" xr:uid="{F34B1122-9168-4AF6-82BD-62B9EB09BB69}">
      <formula1>"PH, TH, Joint TH &amp; PH-RRH, HMIS, SSO, TRA, PRA, SRA, S+C/SRO"</formula1>
    </dataValidation>
    <dataValidation allowBlank="1" showErrorMessage="1" sqref="A8:V8" xr:uid="{6D20271F-ACA4-40E8-9FD4-C5C758EB814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2021-03-06T21:41:09Z</dcterms:created>
  <dcterms:modified xsi:type="dcterms:W3CDTF">2021-05-20T14:01:30Z</dcterms:modified>
</cp:coreProperties>
</file>